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Ledger" sheetId="2" state="visible" r:id="rId2"/>
    <sheet xmlns:r="http://schemas.openxmlformats.org/officeDocument/2006/relationships" name="Example"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0.00;(#,##0.00);-"/>
  </numFmts>
  <fonts count="10">
    <font>
      <name val="Calibri"/>
      <family val="2"/>
      <color theme="1"/>
      <sz val="11"/>
      <scheme val="minor"/>
    </font>
    <font>
      <name val="Arial"/>
      <b val="1"/>
      <color rgb="000B1D39"/>
      <sz val="16"/>
    </font>
    <font>
      <name val="Arial"/>
      <color rgb="00666666"/>
      <sz val="10"/>
    </font>
    <font>
      <name val="Arial"/>
      <sz val="10"/>
    </font>
    <font>
      <name val="Arial"/>
      <b val="1"/>
      <color rgb="000B1D39"/>
      <sz val="12"/>
    </font>
    <font>
      <name val="Arial"/>
      <i val="1"/>
      <color rgb="00666666"/>
      <sz val="10"/>
    </font>
    <font>
      <name val="Arial"/>
      <b val="1"/>
      <color rgb="000B1D39"/>
      <sz val="14"/>
    </font>
    <font>
      <name val="Arial"/>
      <color rgb="000000FF"/>
      <sz val="10"/>
    </font>
    <font>
      <name val="Arial"/>
      <b val="1"/>
      <sz val="10"/>
    </font>
    <font>
      <name val="Arial"/>
      <b val="1"/>
      <color rgb="00FFFFFF"/>
      <sz val="10"/>
    </font>
  </fonts>
  <fills count="5">
    <fill>
      <patternFill/>
    </fill>
    <fill>
      <patternFill patternType="gray125"/>
    </fill>
    <fill>
      <patternFill patternType="solid">
        <fgColor rgb="00FFF6D6"/>
      </patternFill>
    </fill>
    <fill>
      <patternFill patternType="solid">
        <fgColor rgb="00EEF2F7"/>
      </patternFill>
    </fill>
    <fill>
      <patternFill patternType="solid">
        <fgColor rgb="000B1D39"/>
      </patternFill>
    </fill>
  </fills>
  <borders count="2">
    <border>
      <left/>
      <right/>
      <top/>
      <bottom/>
      <diagonal/>
    </border>
    <border>
      <bottom style="thin">
        <color rgb="00D0D0D0"/>
      </bottom>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5" fillId="0" borderId="0" pivotButton="0" quotePrefix="0" xfId="0"/>
    <xf numFmtId="0" fontId="3" fillId="0" borderId="0" pivotButton="0" quotePrefix="0" xfId="0"/>
    <xf numFmtId="0" fontId="7" fillId="2" borderId="0" pivotButton="0" quotePrefix="0" xfId="0"/>
    <xf numFmtId="0" fontId="8" fillId="3" borderId="0" pivotButton="0" quotePrefix="0" xfId="0"/>
    <xf numFmtId="164" fontId="8" fillId="3" borderId="0" pivotButton="0" quotePrefix="0" xfId="0"/>
    <xf numFmtId="0" fontId="3" fillId="3" borderId="0" pivotButton="0" quotePrefix="0" xfId="0"/>
    <xf numFmtId="164" fontId="3" fillId="3" borderId="0" pivotButton="0" quotePrefix="0" xfId="0"/>
    <xf numFmtId="9" fontId="3" fillId="3" borderId="0" pivotButton="0" quotePrefix="0" xfId="0"/>
    <xf numFmtId="0" fontId="9" fillId="4" borderId="0" applyAlignment="1" pivotButton="0" quotePrefix="0" xfId="0">
      <alignment vertical="center" wrapText="1"/>
    </xf>
    <xf numFmtId="0" fontId="7" fillId="2" borderId="1" pivotButton="0" quotePrefix="0" xfId="0"/>
    <xf numFmtId="4" fontId="7" fillId="2" borderId="1" pivotButton="0" quotePrefix="0" xfId="0"/>
    <xf numFmtId="3" fontId="7" fillId="2" borderId="1" pivotButton="0" quotePrefix="0" xfId="0"/>
    <xf numFmtId="165" fontId="3" fillId="0" borderId="1" pivotButton="0" quotePrefix="0" xfId="0"/>
    <xf numFmtId="164" fontId="3" fillId="0" borderId="1" pivotButton="0" quotePrefix="0" xfId="0"/>
    <xf numFmtId="164" fontId="8" fillId="0"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Terence Kok</author>
  </authors>
  <commentList>
    <comment ref="B7" authorId="0" shapeId="0">
      <text>
        <t>1.96 gives a two-sided 95% interval for a difference in means (normal approximation).</t>
      </text>
    </comment>
  </commentList>
</comments>
</file>

<file path=xl/comments/comment2.xml><?xml version="1.0" encoding="utf-8"?>
<comments xmlns="http://schemas.openxmlformats.org/spreadsheetml/2006/main">
  <authors>
    <author>Terence Kok</author>
  </authors>
  <commentList>
    <comment ref="B7" authorId="0" shapeId="0">
      <text>
        <t>1.96 gives a two-sided 95% interval for a difference in means (normal approximation).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A25"/>
  <sheetViews>
    <sheetView workbookViewId="0">
      <selection activeCell="A1" sqref="A1"/>
    </sheetView>
  </sheetViews>
  <sheetFormatPr baseColWidth="8" defaultRowHeight="15"/>
  <cols>
    <col width="120" customWidth="1" min="1" max="1"/>
  </cols>
  <sheetData>
    <row r="1">
      <c r="A1" s="1" t="inlineStr">
        <is>
          <t>AI Value Ledger template</t>
        </is>
      </c>
    </row>
    <row r="2">
      <c r="A2" s="2" t="inlineStr">
        <is>
          <t>Terence Kok · terencekok.com/resources/ai-value-ledger/ · Licensed CC BY-NC 4.0</t>
        </is>
      </c>
    </row>
    <row r="3">
      <c r="A3" s="3" t="inlineStr"/>
    </row>
    <row r="4">
      <c r="A4" s="4" t="inlineStr">
        <is>
          <t>How to use it</t>
        </is>
      </c>
    </row>
    <row r="5">
      <c r="A5" s="3" t="inlineStr">
        <is>
          <t>1. On the "Ledger" sheet, set the currency and reporting period in cells B4 and B5.</t>
        </is>
      </c>
    </row>
    <row r="6">
      <c r="A6" s="3" t="inlineStr">
        <is>
          <t>2. Enter one AI use case per row in the yellow cells (columns A to N). Leave treatment and control n and SD blank unless the method is Test and control.</t>
        </is>
      </c>
    </row>
    <row r="7">
      <c r="A7" s="3" t="inlineStr">
        <is>
          <t>3. Columns O to T and the summary block (D4:E11) calculate themselves. Only grade A goes into the board figure.</t>
        </is>
      </c>
    </row>
    <row r="8">
      <c r="A8" s="3" t="inlineStr">
        <is>
          <t>4. The "Example" sheet shows a filled-in ledger for a fictional bank, as a guide to the expected format.</t>
        </is>
      </c>
    </row>
    <row r="9">
      <c r="A9" s="3" t="inlineStr"/>
    </row>
    <row r="10">
      <c r="A10" s="4" t="inlineStr">
        <is>
          <t>The grading rule</t>
        </is>
      </c>
    </row>
    <row r="11">
      <c r="A11" s="3" t="inlineStr">
        <is>
          <t>A  Measured: test and control, a named business owner, at least the minimum months measured, and a 95% interval above zero. Counted in the board figure.</t>
        </is>
      </c>
    </row>
    <row r="12">
      <c r="A12" s="3" t="inlineStr">
        <is>
          <t>B  Measured, not confirmed: test and control that misses one of the A conditions. Disclosed separately with the reason.</t>
        </is>
      </c>
    </row>
    <row r="13">
      <c r="A13" s="3" t="inlineStr">
        <is>
          <t>C  Baseline comparison: compared with a documented baseline such as the prior year. Disclosed separately.</t>
        </is>
      </c>
    </row>
    <row r="14">
      <c r="A14" s="3" t="inlineStr">
        <is>
          <t>D  Estimate: nothing measured against it. Excluded.</t>
        </is>
      </c>
    </row>
    <row r="15">
      <c r="A15" s="3" t="inlineStr"/>
    </row>
    <row r="16">
      <c r="A16" s="4" t="inlineStr">
        <is>
          <t>The method</t>
        </is>
      </c>
    </row>
    <row r="17">
      <c r="A17" s="3" t="inlineStr">
        <is>
          <t>Value per unit = with AI minus comparison for revenue uplift; comparison minus with AI for cost and for losses, so a positive number is always good.</t>
        </is>
      </c>
    </row>
    <row r="18">
      <c r="A18" s="3" t="inlineStr">
        <is>
          <t>Annual gross value = value per unit x units per year in scope. Net = gross minus the annual cost to build (amortised) and run.</t>
        </is>
      </c>
    </row>
    <row r="19">
      <c r="A19" s="3" t="inlineStr">
        <is>
          <t>95% interval = (value per unit +/- 1.96 x SQRT(SD_treatment^2 / n_treatment + SD_control^2 / n_control)) x units per year.</t>
        </is>
      </c>
    </row>
    <row r="20">
      <c r="A20" s="3" t="inlineStr">
        <is>
          <t>The interval assumes independent units and roughly normal averages. Clustered, seasonal or heavily skewed data need a statistician's review.</t>
        </is>
      </c>
    </row>
    <row r="21">
      <c r="A21" s="3" t="inlineStr"/>
    </row>
    <row r="22">
      <c r="A22" s="4" t="inlineStr">
        <is>
          <t>Written definition for the board paper (edit to suit)</t>
        </is>
      </c>
    </row>
    <row r="23" ht="95" customHeight="1">
      <c r="A23" s="3" t="inlineStr">
        <is>
          <t>AI value for the period is revenue uplift, cost and productivity, and losses averted attributable to AI use cases in production. Each use case is compared with a control group that did not receive the AI treatment, measured for at least three months, and owned by a named business lead. Only use cases whose 95% confidence interval lies above zero are included in the reported figure; baseline comparisons and unconfirmed results are disclosed separately, and estimates are excluded. Values are annualised and shown gross and net of the annual cost to build and run each use case. Any change to this definition, or restatement of a prior period, is shown with the old and new figures side by side.</t>
        </is>
      </c>
    </row>
    <row r="24">
      <c r="A24" s="3" t="inlineStr"/>
    </row>
    <row r="25" ht="42" customHeight="1">
      <c r="A25" s="5" t="inlineStr">
        <is>
          <t>Background: the method follows the test-and-control approach DBS Bank describes for its reported economic value from AI. See terencekok.com/research/case-studies/dbs-bank/. This template applies a grading rule to figures you enter; it does not verify them and is not an audit or accounting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39"/>
  <sheetViews>
    <sheetView zoomScale="90" workbookViewId="0">
      <pane xSplit="1" ySplit="14" topLeftCell="B15" activePane="bottomRight" state="frozen"/>
      <selection pane="topRight"/>
      <selection pane="bottomLeft"/>
      <selection pane="bottomRight" activeCell="A1" sqref="A1"/>
    </sheetView>
  </sheetViews>
  <sheetFormatPr baseColWidth="8" defaultRowHeight="15"/>
  <cols>
    <col width="30" customWidth="1" min="1" max="1"/>
    <col width="26" customWidth="1" min="2" max="2"/>
    <col width="20" customWidth="1" min="3" max="3"/>
    <col width="20" customWidth="1" min="4" max="4"/>
    <col width="28" customWidth="1" min="5" max="5"/>
    <col width="14" customWidth="1" min="6" max="6"/>
    <col width="14" customWidth="1" min="7" max="7"/>
    <col width="14" customWidth="1" min="8" max="8"/>
    <col width="10" customWidth="1" min="9" max="9"/>
    <col width="16" customWidth="1" min="10" max="10"/>
    <col width="12" customWidth="1" min="11" max="11"/>
    <col width="12" customWidth="1" min="12" max="12"/>
    <col width="12" customWidth="1" min="13" max="13"/>
    <col width="12" customWidth="1" min="14" max="14"/>
    <col width="13" customWidth="1" min="15" max="15"/>
    <col width="16" customWidth="1" min="16" max="16"/>
    <col width="16" customWidth="1" min="17" max="17"/>
    <col width="16" customWidth="1" min="18" max="18"/>
    <col width="16" customWidth="1" min="19" max="19"/>
    <col width="8" customWidth="1" min="20" max="20"/>
  </cols>
  <sheetData>
    <row r="1">
      <c r="A1" s="6" t="inlineStr">
        <is>
          <t>AI Value Ledger</t>
        </is>
      </c>
    </row>
    <row r="2">
      <c r="A2" s="7" t="inlineStr">
        <is>
          <t>Yellow cells are inputs. Everything else is calculated. Grading rule and method on the "Read me" sheet.</t>
        </is>
      </c>
    </row>
    <row r="4">
      <c r="A4" s="8" t="inlineStr">
        <is>
          <t>Currency</t>
        </is>
      </c>
      <c r="B4" s="9" t="inlineStr">
        <is>
          <t>S$</t>
        </is>
      </c>
      <c r="D4" s="10" t="inlineStr">
        <is>
          <t>Board-reportable AI value, gross (grade A)</t>
        </is>
      </c>
      <c r="E4" s="11">
        <f>SUMIFS($P$15:$P$39,$T$15:$T$39,"A")</f>
        <v/>
      </c>
    </row>
    <row r="5">
      <c r="A5" s="8" t="inlineStr">
        <is>
          <t>Reporting period</t>
        </is>
      </c>
      <c r="B5" s="9" t="inlineStr">
        <is>
          <t>FY2026</t>
        </is>
      </c>
      <c r="D5" s="10" t="inlineStr">
        <is>
          <t>Board-reportable AI value, net (grade A)</t>
        </is>
      </c>
      <c r="E5" s="11">
        <f>SUMIFS($S$15:$S$39,$T$15:$T$39,"A")</f>
        <v/>
      </c>
    </row>
    <row r="6">
      <c r="A6" s="8" t="inlineStr">
        <is>
          <t>Minimum months measured for grade A</t>
        </is>
      </c>
      <c r="B6" s="9" t="n">
        <v>3</v>
      </c>
      <c r="D6" s="12" t="inlineStr">
        <is>
          <t xml:space="preserve">  of which revenue uplift</t>
        </is>
      </c>
      <c r="E6" s="13">
        <f>SUMIFS($P$15:$P$39,$T$15:$T$39,"A",$C$15:$C$39,"Revenue uplift")</f>
        <v/>
      </c>
    </row>
    <row r="7">
      <c r="A7" s="8" t="inlineStr">
        <is>
          <t>z for a 95% interval</t>
        </is>
      </c>
      <c r="B7" s="9" t="n">
        <v>1.96</v>
      </c>
      <c r="D7" s="12" t="inlineStr">
        <is>
          <t xml:space="preserve">  of which cost and productivity</t>
        </is>
      </c>
      <c r="E7" s="13">
        <f>SUMIFS($P$15:$P$39,$T$15:$T$39,"A",$C$15:$C$39,"Cost and productivity")</f>
        <v/>
      </c>
    </row>
    <row r="8">
      <c r="D8" s="12" t="inlineStr">
        <is>
          <t xml:space="preserve">  of which losses averted</t>
        </is>
      </c>
      <c r="E8" s="13">
        <f>SUMIFS($P$15:$P$39,$T$15:$T$39,"A",$C$15:$C$39,"Losses averted")</f>
        <v/>
      </c>
    </row>
    <row r="9">
      <c r="D9" s="12" t="inlineStr">
        <is>
          <t>Disclosed separately (grades B and C)</t>
        </is>
      </c>
      <c r="E9" s="13">
        <f>SUMIFS($P$15:$P$39,$T$15:$T$39,"B")+SUMIFS($P$15:$P$39,$T$15:$T$39,"C")</f>
        <v/>
      </c>
    </row>
    <row r="10">
      <c r="D10" s="12" t="inlineStr">
        <is>
          <t>Excluded estimates (grade D)</t>
        </is>
      </c>
      <c r="E10" s="13">
        <f>SUMIFS($P$15:$P$39,$T$15:$T$39,"D")</f>
        <v/>
      </c>
    </row>
    <row r="11">
      <c r="D11" s="12" t="inlineStr">
        <is>
          <t>Share of positive measured value that is grade A</t>
        </is>
      </c>
      <c r="E11" s="14">
        <f>IFERROR(MAX(0,E4)/SUMIFS($P$15:$P$39,$P$15:$P$39,"&gt;0"),0)</f>
        <v/>
      </c>
    </row>
    <row r="14" ht="42" customHeight="1">
      <c r="A14" s="15" t="inlineStr">
        <is>
          <t>Use case</t>
        </is>
      </c>
      <c r="B14" s="15" t="inlineStr">
        <is>
          <t>Business owner (named role)</t>
        </is>
      </c>
      <c r="C14" s="15" t="inlineStr">
        <is>
          <t>Type of value</t>
        </is>
      </c>
      <c r="D14" s="15" t="inlineStr">
        <is>
          <t>How it was measured</t>
        </is>
      </c>
      <c r="E14" s="15" t="inlineStr">
        <is>
          <t>Unit and measure</t>
        </is>
      </c>
      <c r="F14" s="15" t="inlineStr">
        <is>
          <t>Average per unit with AI</t>
        </is>
      </c>
      <c r="G14" s="15" t="inlineStr">
        <is>
          <t>Average per unit, comparison</t>
        </is>
      </c>
      <c r="H14" s="15" t="inlineStr">
        <is>
          <t>Units per year in scope</t>
        </is>
      </c>
      <c r="I14" s="15" t="inlineStr">
        <is>
          <t>Months measured</t>
        </is>
      </c>
      <c r="J14" s="15" t="inlineStr">
        <is>
          <t>Annual cost to build and run</t>
        </is>
      </c>
      <c r="K14" s="15" t="inlineStr">
        <is>
          <t>Treatment group n</t>
        </is>
      </c>
      <c r="L14" s="15" t="inlineStr">
        <is>
          <t>Control group n</t>
        </is>
      </c>
      <c r="M14" s="15" t="inlineStr">
        <is>
          <t>Treatment SD</t>
        </is>
      </c>
      <c r="N14" s="15" t="inlineStr">
        <is>
          <t>Control SD</t>
        </is>
      </c>
      <c r="O14" s="15" t="inlineStr">
        <is>
          <t>Value per unit</t>
        </is>
      </c>
      <c r="P14" s="15" t="inlineStr">
        <is>
          <t>Annual gross value</t>
        </is>
      </c>
      <c r="Q14" s="15" t="inlineStr">
        <is>
          <t>95% interval low</t>
        </is>
      </c>
      <c r="R14" s="15" t="inlineStr">
        <is>
          <t>95% interval high</t>
        </is>
      </c>
      <c r="S14" s="15" t="inlineStr">
        <is>
          <t>Net of cost</t>
        </is>
      </c>
      <c r="T14" s="15" t="inlineStr">
        <is>
          <t>Grade</t>
        </is>
      </c>
    </row>
    <row r="15">
      <c r="A15" s="16" t="n"/>
      <c r="B15" s="16" t="n"/>
      <c r="C15" s="16" t="n"/>
      <c r="D15" s="16" t="n"/>
      <c r="E15" s="16" t="n"/>
      <c r="F15" s="17" t="n"/>
      <c r="G15" s="17" t="n"/>
      <c r="H15" s="18" t="n"/>
      <c r="I15" s="16" t="n"/>
      <c r="J15" s="18" t="n"/>
      <c r="K15" s="18" t="n"/>
      <c r="L15" s="18" t="n"/>
      <c r="M15" s="17" t="n"/>
      <c r="N15" s="17" t="n"/>
      <c r="O15" s="19">
        <f>IF(A15="","",IF(C15="Revenue uplift",F15-G15,G15-F15))</f>
        <v/>
      </c>
      <c r="P15" s="20">
        <f>IF(A15="","",O15*H15)</f>
        <v/>
      </c>
      <c r="Q15" s="20">
        <f>IF(OR(A15="",D15&lt;&gt;"Test and control",COUNT(K15:N15)&lt;4),"",IF(OR(K15&lt;2,L15&lt;2),"",(O15-$B$7*SQRT(M15^2/K15+N15^2/L15))*H15))</f>
        <v/>
      </c>
      <c r="R15" s="20">
        <f>IF(OR(A15="",D15&lt;&gt;"Test and control",COUNT(K15:N15)&lt;4),"",IF(OR(K15&lt;2,L15&lt;2),"",(O15+$B$7*SQRT(M15^2/K15+N15^2/L15))*H15))</f>
        <v/>
      </c>
      <c r="S15" s="20">
        <f>IF(A15="","",P15-J15)</f>
        <v/>
      </c>
      <c r="T15" s="21">
        <f>IF(A15="","",IF(D15="Estimate only","D",IF(D15="Documented baseline","C",IF(AND(TRIM(B15)&lt;&gt;"",I15&gt;=$B$6,Q15&lt;&gt;"",N(Q15)&gt;0),"A","B"))))</f>
        <v/>
      </c>
    </row>
    <row r="16">
      <c r="A16" s="16" t="n"/>
      <c r="B16" s="16" t="n"/>
      <c r="C16" s="16" t="n"/>
      <c r="D16" s="16" t="n"/>
      <c r="E16" s="16" t="n"/>
      <c r="F16" s="17" t="n"/>
      <c r="G16" s="17" t="n"/>
      <c r="H16" s="18" t="n"/>
      <c r="I16" s="16" t="n"/>
      <c r="J16" s="18" t="n"/>
      <c r="K16" s="18" t="n"/>
      <c r="L16" s="18" t="n"/>
      <c r="M16" s="17" t="n"/>
      <c r="N16" s="17" t="n"/>
      <c r="O16" s="19">
        <f>IF(A16="","",IF(C16="Revenue uplift",F16-G16,G16-F16))</f>
        <v/>
      </c>
      <c r="P16" s="20">
        <f>IF(A16="","",O16*H16)</f>
        <v/>
      </c>
      <c r="Q16" s="20">
        <f>IF(OR(A16="",D16&lt;&gt;"Test and control",COUNT(K16:N16)&lt;4),"",IF(OR(K16&lt;2,L16&lt;2),"",(O16-$B$7*SQRT(M16^2/K16+N16^2/L16))*H16))</f>
        <v/>
      </c>
      <c r="R16" s="20">
        <f>IF(OR(A16="",D16&lt;&gt;"Test and control",COUNT(K16:N16)&lt;4),"",IF(OR(K16&lt;2,L16&lt;2),"",(O16+$B$7*SQRT(M16^2/K16+N16^2/L16))*H16))</f>
        <v/>
      </c>
      <c r="S16" s="20">
        <f>IF(A16="","",P16-J16)</f>
        <v/>
      </c>
      <c r="T16" s="21">
        <f>IF(A16="","",IF(D16="Estimate only","D",IF(D16="Documented baseline","C",IF(AND(TRIM(B16)&lt;&gt;"",I16&gt;=$B$6,Q16&lt;&gt;"",N(Q16)&gt;0),"A","B"))))</f>
        <v/>
      </c>
    </row>
    <row r="17">
      <c r="A17" s="16" t="n"/>
      <c r="B17" s="16" t="n"/>
      <c r="C17" s="16" t="n"/>
      <c r="D17" s="16" t="n"/>
      <c r="E17" s="16" t="n"/>
      <c r="F17" s="17" t="n"/>
      <c r="G17" s="17" t="n"/>
      <c r="H17" s="18" t="n"/>
      <c r="I17" s="16" t="n"/>
      <c r="J17" s="18" t="n"/>
      <c r="K17" s="18" t="n"/>
      <c r="L17" s="18" t="n"/>
      <c r="M17" s="17" t="n"/>
      <c r="N17" s="17" t="n"/>
      <c r="O17" s="19">
        <f>IF(A17="","",IF(C17="Revenue uplift",F17-G17,G17-F17))</f>
        <v/>
      </c>
      <c r="P17" s="20">
        <f>IF(A17="","",O17*H17)</f>
        <v/>
      </c>
      <c r="Q17" s="20">
        <f>IF(OR(A17="",D17&lt;&gt;"Test and control",COUNT(K17:N17)&lt;4),"",IF(OR(K17&lt;2,L17&lt;2),"",(O17-$B$7*SQRT(M17^2/K17+N17^2/L17))*H17))</f>
        <v/>
      </c>
      <c r="R17" s="20">
        <f>IF(OR(A17="",D17&lt;&gt;"Test and control",COUNT(K17:N17)&lt;4),"",IF(OR(K17&lt;2,L17&lt;2),"",(O17+$B$7*SQRT(M17^2/K17+N17^2/L17))*H17))</f>
        <v/>
      </c>
      <c r="S17" s="20">
        <f>IF(A17="","",P17-J17)</f>
        <v/>
      </c>
      <c r="T17" s="21">
        <f>IF(A17="","",IF(D17="Estimate only","D",IF(D17="Documented baseline","C",IF(AND(TRIM(B17)&lt;&gt;"",I17&gt;=$B$6,Q17&lt;&gt;"",N(Q17)&gt;0),"A","B"))))</f>
        <v/>
      </c>
    </row>
    <row r="18">
      <c r="A18" s="16" t="n"/>
      <c r="B18" s="16" t="n"/>
      <c r="C18" s="16" t="n"/>
      <c r="D18" s="16" t="n"/>
      <c r="E18" s="16" t="n"/>
      <c r="F18" s="17" t="n"/>
      <c r="G18" s="17" t="n"/>
      <c r="H18" s="18" t="n"/>
      <c r="I18" s="16" t="n"/>
      <c r="J18" s="18" t="n"/>
      <c r="K18" s="18" t="n"/>
      <c r="L18" s="18" t="n"/>
      <c r="M18" s="17" t="n"/>
      <c r="N18" s="17" t="n"/>
      <c r="O18" s="19">
        <f>IF(A18="","",IF(C18="Revenue uplift",F18-G18,G18-F18))</f>
        <v/>
      </c>
      <c r="P18" s="20">
        <f>IF(A18="","",O18*H18)</f>
        <v/>
      </c>
      <c r="Q18" s="20">
        <f>IF(OR(A18="",D18&lt;&gt;"Test and control",COUNT(K18:N18)&lt;4),"",IF(OR(K18&lt;2,L18&lt;2),"",(O18-$B$7*SQRT(M18^2/K18+N18^2/L18))*H18))</f>
        <v/>
      </c>
      <c r="R18" s="20">
        <f>IF(OR(A18="",D18&lt;&gt;"Test and control",COUNT(K18:N18)&lt;4),"",IF(OR(K18&lt;2,L18&lt;2),"",(O18+$B$7*SQRT(M18^2/K18+N18^2/L18))*H18))</f>
        <v/>
      </c>
      <c r="S18" s="20">
        <f>IF(A18="","",P18-J18)</f>
        <v/>
      </c>
      <c r="T18" s="21">
        <f>IF(A18="","",IF(D18="Estimate only","D",IF(D18="Documented baseline","C",IF(AND(TRIM(B18)&lt;&gt;"",I18&gt;=$B$6,Q18&lt;&gt;"",N(Q18)&gt;0),"A","B"))))</f>
        <v/>
      </c>
    </row>
    <row r="19">
      <c r="A19" s="16" t="n"/>
      <c r="B19" s="16" t="n"/>
      <c r="C19" s="16" t="n"/>
      <c r="D19" s="16" t="n"/>
      <c r="E19" s="16" t="n"/>
      <c r="F19" s="17" t="n"/>
      <c r="G19" s="17" t="n"/>
      <c r="H19" s="18" t="n"/>
      <c r="I19" s="16" t="n"/>
      <c r="J19" s="18" t="n"/>
      <c r="K19" s="18" t="n"/>
      <c r="L19" s="18" t="n"/>
      <c r="M19" s="17" t="n"/>
      <c r="N19" s="17" t="n"/>
      <c r="O19" s="19">
        <f>IF(A19="","",IF(C19="Revenue uplift",F19-G19,G19-F19))</f>
        <v/>
      </c>
      <c r="P19" s="20">
        <f>IF(A19="","",O19*H19)</f>
        <v/>
      </c>
      <c r="Q19" s="20">
        <f>IF(OR(A19="",D19&lt;&gt;"Test and control",COUNT(K19:N19)&lt;4),"",IF(OR(K19&lt;2,L19&lt;2),"",(O19-$B$7*SQRT(M19^2/K19+N19^2/L19))*H19))</f>
        <v/>
      </c>
      <c r="R19" s="20">
        <f>IF(OR(A19="",D19&lt;&gt;"Test and control",COUNT(K19:N19)&lt;4),"",IF(OR(K19&lt;2,L19&lt;2),"",(O19+$B$7*SQRT(M19^2/K19+N19^2/L19))*H19))</f>
        <v/>
      </c>
      <c r="S19" s="20">
        <f>IF(A19="","",P19-J19)</f>
        <v/>
      </c>
      <c r="T19" s="21">
        <f>IF(A19="","",IF(D19="Estimate only","D",IF(D19="Documented baseline","C",IF(AND(TRIM(B19)&lt;&gt;"",I19&gt;=$B$6,Q19&lt;&gt;"",N(Q19)&gt;0),"A","B"))))</f>
        <v/>
      </c>
    </row>
    <row r="20">
      <c r="A20" s="16" t="n"/>
      <c r="B20" s="16" t="n"/>
      <c r="C20" s="16" t="n"/>
      <c r="D20" s="16" t="n"/>
      <c r="E20" s="16" t="n"/>
      <c r="F20" s="17" t="n"/>
      <c r="G20" s="17" t="n"/>
      <c r="H20" s="18" t="n"/>
      <c r="I20" s="16" t="n"/>
      <c r="J20" s="18" t="n"/>
      <c r="K20" s="18" t="n"/>
      <c r="L20" s="18" t="n"/>
      <c r="M20" s="17" t="n"/>
      <c r="N20" s="17" t="n"/>
      <c r="O20" s="19">
        <f>IF(A20="","",IF(C20="Revenue uplift",F20-G20,G20-F20))</f>
        <v/>
      </c>
      <c r="P20" s="20">
        <f>IF(A20="","",O20*H20)</f>
        <v/>
      </c>
      <c r="Q20" s="20">
        <f>IF(OR(A20="",D20&lt;&gt;"Test and control",COUNT(K20:N20)&lt;4),"",IF(OR(K20&lt;2,L20&lt;2),"",(O20-$B$7*SQRT(M20^2/K20+N20^2/L20))*H20))</f>
        <v/>
      </c>
      <c r="R20" s="20">
        <f>IF(OR(A20="",D20&lt;&gt;"Test and control",COUNT(K20:N20)&lt;4),"",IF(OR(K20&lt;2,L20&lt;2),"",(O20+$B$7*SQRT(M20^2/K20+N20^2/L20))*H20))</f>
        <v/>
      </c>
      <c r="S20" s="20">
        <f>IF(A20="","",P20-J20)</f>
        <v/>
      </c>
      <c r="T20" s="21">
        <f>IF(A20="","",IF(D20="Estimate only","D",IF(D20="Documented baseline","C",IF(AND(TRIM(B20)&lt;&gt;"",I20&gt;=$B$6,Q20&lt;&gt;"",N(Q20)&gt;0),"A","B"))))</f>
        <v/>
      </c>
    </row>
    <row r="21">
      <c r="A21" s="16" t="n"/>
      <c r="B21" s="16" t="n"/>
      <c r="C21" s="16" t="n"/>
      <c r="D21" s="16" t="n"/>
      <c r="E21" s="16" t="n"/>
      <c r="F21" s="17" t="n"/>
      <c r="G21" s="17" t="n"/>
      <c r="H21" s="18" t="n"/>
      <c r="I21" s="16" t="n"/>
      <c r="J21" s="18" t="n"/>
      <c r="K21" s="18" t="n"/>
      <c r="L21" s="18" t="n"/>
      <c r="M21" s="17" t="n"/>
      <c r="N21" s="17" t="n"/>
      <c r="O21" s="19">
        <f>IF(A21="","",IF(C21="Revenue uplift",F21-G21,G21-F21))</f>
        <v/>
      </c>
      <c r="P21" s="20">
        <f>IF(A21="","",O21*H21)</f>
        <v/>
      </c>
      <c r="Q21" s="20">
        <f>IF(OR(A21="",D21&lt;&gt;"Test and control",COUNT(K21:N21)&lt;4),"",IF(OR(K21&lt;2,L21&lt;2),"",(O21-$B$7*SQRT(M21^2/K21+N21^2/L21))*H21))</f>
        <v/>
      </c>
      <c r="R21" s="20">
        <f>IF(OR(A21="",D21&lt;&gt;"Test and control",COUNT(K21:N21)&lt;4),"",IF(OR(K21&lt;2,L21&lt;2),"",(O21+$B$7*SQRT(M21^2/K21+N21^2/L21))*H21))</f>
        <v/>
      </c>
      <c r="S21" s="20">
        <f>IF(A21="","",P21-J21)</f>
        <v/>
      </c>
      <c r="T21" s="21">
        <f>IF(A21="","",IF(D21="Estimate only","D",IF(D21="Documented baseline","C",IF(AND(TRIM(B21)&lt;&gt;"",I21&gt;=$B$6,Q21&lt;&gt;"",N(Q21)&gt;0),"A","B"))))</f>
        <v/>
      </c>
    </row>
    <row r="22">
      <c r="A22" s="16" t="n"/>
      <c r="B22" s="16" t="n"/>
      <c r="C22" s="16" t="n"/>
      <c r="D22" s="16" t="n"/>
      <c r="E22" s="16" t="n"/>
      <c r="F22" s="17" t="n"/>
      <c r="G22" s="17" t="n"/>
      <c r="H22" s="18" t="n"/>
      <c r="I22" s="16" t="n"/>
      <c r="J22" s="18" t="n"/>
      <c r="K22" s="18" t="n"/>
      <c r="L22" s="18" t="n"/>
      <c r="M22" s="17" t="n"/>
      <c r="N22" s="17" t="n"/>
      <c r="O22" s="19">
        <f>IF(A22="","",IF(C22="Revenue uplift",F22-G22,G22-F22))</f>
        <v/>
      </c>
      <c r="P22" s="20">
        <f>IF(A22="","",O22*H22)</f>
        <v/>
      </c>
      <c r="Q22" s="20">
        <f>IF(OR(A22="",D22&lt;&gt;"Test and control",COUNT(K22:N22)&lt;4),"",IF(OR(K22&lt;2,L22&lt;2),"",(O22-$B$7*SQRT(M22^2/K22+N22^2/L22))*H22))</f>
        <v/>
      </c>
      <c r="R22" s="20">
        <f>IF(OR(A22="",D22&lt;&gt;"Test and control",COUNT(K22:N22)&lt;4),"",IF(OR(K22&lt;2,L22&lt;2),"",(O22+$B$7*SQRT(M22^2/K22+N22^2/L22))*H22))</f>
        <v/>
      </c>
      <c r="S22" s="20">
        <f>IF(A22="","",P22-J22)</f>
        <v/>
      </c>
      <c r="T22" s="21">
        <f>IF(A22="","",IF(D22="Estimate only","D",IF(D22="Documented baseline","C",IF(AND(TRIM(B22)&lt;&gt;"",I22&gt;=$B$6,Q22&lt;&gt;"",N(Q22)&gt;0),"A","B"))))</f>
        <v/>
      </c>
    </row>
    <row r="23">
      <c r="A23" s="16" t="n"/>
      <c r="B23" s="16" t="n"/>
      <c r="C23" s="16" t="n"/>
      <c r="D23" s="16" t="n"/>
      <c r="E23" s="16" t="n"/>
      <c r="F23" s="17" t="n"/>
      <c r="G23" s="17" t="n"/>
      <c r="H23" s="18" t="n"/>
      <c r="I23" s="16" t="n"/>
      <c r="J23" s="18" t="n"/>
      <c r="K23" s="18" t="n"/>
      <c r="L23" s="18" t="n"/>
      <c r="M23" s="17" t="n"/>
      <c r="N23" s="17" t="n"/>
      <c r="O23" s="19">
        <f>IF(A23="","",IF(C23="Revenue uplift",F23-G23,G23-F23))</f>
        <v/>
      </c>
      <c r="P23" s="20">
        <f>IF(A23="","",O23*H23)</f>
        <v/>
      </c>
      <c r="Q23" s="20">
        <f>IF(OR(A23="",D23&lt;&gt;"Test and control",COUNT(K23:N23)&lt;4),"",IF(OR(K23&lt;2,L23&lt;2),"",(O23-$B$7*SQRT(M23^2/K23+N23^2/L23))*H23))</f>
        <v/>
      </c>
      <c r="R23" s="20">
        <f>IF(OR(A23="",D23&lt;&gt;"Test and control",COUNT(K23:N23)&lt;4),"",IF(OR(K23&lt;2,L23&lt;2),"",(O23+$B$7*SQRT(M23^2/K23+N23^2/L23))*H23))</f>
        <v/>
      </c>
      <c r="S23" s="20">
        <f>IF(A23="","",P23-J23)</f>
        <v/>
      </c>
      <c r="T23" s="21">
        <f>IF(A23="","",IF(D23="Estimate only","D",IF(D23="Documented baseline","C",IF(AND(TRIM(B23)&lt;&gt;"",I23&gt;=$B$6,Q23&lt;&gt;"",N(Q23)&gt;0),"A","B"))))</f>
        <v/>
      </c>
    </row>
    <row r="24">
      <c r="A24" s="16" t="n"/>
      <c r="B24" s="16" t="n"/>
      <c r="C24" s="16" t="n"/>
      <c r="D24" s="16" t="n"/>
      <c r="E24" s="16" t="n"/>
      <c r="F24" s="17" t="n"/>
      <c r="G24" s="17" t="n"/>
      <c r="H24" s="18" t="n"/>
      <c r="I24" s="16" t="n"/>
      <c r="J24" s="18" t="n"/>
      <c r="K24" s="18" t="n"/>
      <c r="L24" s="18" t="n"/>
      <c r="M24" s="17" t="n"/>
      <c r="N24" s="17" t="n"/>
      <c r="O24" s="19">
        <f>IF(A24="","",IF(C24="Revenue uplift",F24-G24,G24-F24))</f>
        <v/>
      </c>
      <c r="P24" s="20">
        <f>IF(A24="","",O24*H24)</f>
        <v/>
      </c>
      <c r="Q24" s="20">
        <f>IF(OR(A24="",D24&lt;&gt;"Test and control",COUNT(K24:N24)&lt;4),"",IF(OR(K24&lt;2,L24&lt;2),"",(O24-$B$7*SQRT(M24^2/K24+N24^2/L24))*H24))</f>
        <v/>
      </c>
      <c r="R24" s="20">
        <f>IF(OR(A24="",D24&lt;&gt;"Test and control",COUNT(K24:N24)&lt;4),"",IF(OR(K24&lt;2,L24&lt;2),"",(O24+$B$7*SQRT(M24^2/K24+N24^2/L24))*H24))</f>
        <v/>
      </c>
      <c r="S24" s="20">
        <f>IF(A24="","",P24-J24)</f>
        <v/>
      </c>
      <c r="T24" s="21">
        <f>IF(A24="","",IF(D24="Estimate only","D",IF(D24="Documented baseline","C",IF(AND(TRIM(B24)&lt;&gt;"",I24&gt;=$B$6,Q24&lt;&gt;"",N(Q24)&gt;0),"A","B"))))</f>
        <v/>
      </c>
    </row>
    <row r="25">
      <c r="A25" s="16" t="n"/>
      <c r="B25" s="16" t="n"/>
      <c r="C25" s="16" t="n"/>
      <c r="D25" s="16" t="n"/>
      <c r="E25" s="16" t="n"/>
      <c r="F25" s="17" t="n"/>
      <c r="G25" s="17" t="n"/>
      <c r="H25" s="18" t="n"/>
      <c r="I25" s="16" t="n"/>
      <c r="J25" s="18" t="n"/>
      <c r="K25" s="18" t="n"/>
      <c r="L25" s="18" t="n"/>
      <c r="M25" s="17" t="n"/>
      <c r="N25" s="17" t="n"/>
      <c r="O25" s="19">
        <f>IF(A25="","",IF(C25="Revenue uplift",F25-G25,G25-F25))</f>
        <v/>
      </c>
      <c r="P25" s="20">
        <f>IF(A25="","",O25*H25)</f>
        <v/>
      </c>
      <c r="Q25" s="20">
        <f>IF(OR(A25="",D25&lt;&gt;"Test and control",COUNT(K25:N25)&lt;4),"",IF(OR(K25&lt;2,L25&lt;2),"",(O25-$B$7*SQRT(M25^2/K25+N25^2/L25))*H25))</f>
        <v/>
      </c>
      <c r="R25" s="20">
        <f>IF(OR(A25="",D25&lt;&gt;"Test and control",COUNT(K25:N25)&lt;4),"",IF(OR(K25&lt;2,L25&lt;2),"",(O25+$B$7*SQRT(M25^2/K25+N25^2/L25))*H25))</f>
        <v/>
      </c>
      <c r="S25" s="20">
        <f>IF(A25="","",P25-J25)</f>
        <v/>
      </c>
      <c r="T25" s="21">
        <f>IF(A25="","",IF(D25="Estimate only","D",IF(D25="Documented baseline","C",IF(AND(TRIM(B25)&lt;&gt;"",I25&gt;=$B$6,Q25&lt;&gt;"",N(Q25)&gt;0),"A","B"))))</f>
        <v/>
      </c>
    </row>
    <row r="26">
      <c r="A26" s="16" t="n"/>
      <c r="B26" s="16" t="n"/>
      <c r="C26" s="16" t="n"/>
      <c r="D26" s="16" t="n"/>
      <c r="E26" s="16" t="n"/>
      <c r="F26" s="17" t="n"/>
      <c r="G26" s="17" t="n"/>
      <c r="H26" s="18" t="n"/>
      <c r="I26" s="16" t="n"/>
      <c r="J26" s="18" t="n"/>
      <c r="K26" s="18" t="n"/>
      <c r="L26" s="18" t="n"/>
      <c r="M26" s="17" t="n"/>
      <c r="N26" s="17" t="n"/>
      <c r="O26" s="19">
        <f>IF(A26="","",IF(C26="Revenue uplift",F26-G26,G26-F26))</f>
        <v/>
      </c>
      <c r="P26" s="20">
        <f>IF(A26="","",O26*H26)</f>
        <v/>
      </c>
      <c r="Q26" s="20">
        <f>IF(OR(A26="",D26&lt;&gt;"Test and control",COUNT(K26:N26)&lt;4),"",IF(OR(K26&lt;2,L26&lt;2),"",(O26-$B$7*SQRT(M26^2/K26+N26^2/L26))*H26))</f>
        <v/>
      </c>
      <c r="R26" s="20">
        <f>IF(OR(A26="",D26&lt;&gt;"Test and control",COUNT(K26:N26)&lt;4),"",IF(OR(K26&lt;2,L26&lt;2),"",(O26+$B$7*SQRT(M26^2/K26+N26^2/L26))*H26))</f>
        <v/>
      </c>
      <c r="S26" s="20">
        <f>IF(A26="","",P26-J26)</f>
        <v/>
      </c>
      <c r="T26" s="21">
        <f>IF(A26="","",IF(D26="Estimate only","D",IF(D26="Documented baseline","C",IF(AND(TRIM(B26)&lt;&gt;"",I26&gt;=$B$6,Q26&lt;&gt;"",N(Q26)&gt;0),"A","B"))))</f>
        <v/>
      </c>
    </row>
    <row r="27">
      <c r="A27" s="16" t="n"/>
      <c r="B27" s="16" t="n"/>
      <c r="C27" s="16" t="n"/>
      <c r="D27" s="16" t="n"/>
      <c r="E27" s="16" t="n"/>
      <c r="F27" s="17" t="n"/>
      <c r="G27" s="17" t="n"/>
      <c r="H27" s="18" t="n"/>
      <c r="I27" s="16" t="n"/>
      <c r="J27" s="18" t="n"/>
      <c r="K27" s="18" t="n"/>
      <c r="L27" s="18" t="n"/>
      <c r="M27" s="17" t="n"/>
      <c r="N27" s="17" t="n"/>
      <c r="O27" s="19">
        <f>IF(A27="","",IF(C27="Revenue uplift",F27-G27,G27-F27))</f>
        <v/>
      </c>
      <c r="P27" s="20">
        <f>IF(A27="","",O27*H27)</f>
        <v/>
      </c>
      <c r="Q27" s="20">
        <f>IF(OR(A27="",D27&lt;&gt;"Test and control",COUNT(K27:N27)&lt;4),"",IF(OR(K27&lt;2,L27&lt;2),"",(O27-$B$7*SQRT(M27^2/K27+N27^2/L27))*H27))</f>
        <v/>
      </c>
      <c r="R27" s="20">
        <f>IF(OR(A27="",D27&lt;&gt;"Test and control",COUNT(K27:N27)&lt;4),"",IF(OR(K27&lt;2,L27&lt;2),"",(O27+$B$7*SQRT(M27^2/K27+N27^2/L27))*H27))</f>
        <v/>
      </c>
      <c r="S27" s="20">
        <f>IF(A27="","",P27-J27)</f>
        <v/>
      </c>
      <c r="T27" s="21">
        <f>IF(A27="","",IF(D27="Estimate only","D",IF(D27="Documented baseline","C",IF(AND(TRIM(B27)&lt;&gt;"",I27&gt;=$B$6,Q27&lt;&gt;"",N(Q27)&gt;0),"A","B"))))</f>
        <v/>
      </c>
    </row>
    <row r="28">
      <c r="A28" s="16" t="n"/>
      <c r="B28" s="16" t="n"/>
      <c r="C28" s="16" t="n"/>
      <c r="D28" s="16" t="n"/>
      <c r="E28" s="16" t="n"/>
      <c r="F28" s="17" t="n"/>
      <c r="G28" s="17" t="n"/>
      <c r="H28" s="18" t="n"/>
      <c r="I28" s="16" t="n"/>
      <c r="J28" s="18" t="n"/>
      <c r="K28" s="18" t="n"/>
      <c r="L28" s="18" t="n"/>
      <c r="M28" s="17" t="n"/>
      <c r="N28" s="17" t="n"/>
      <c r="O28" s="19">
        <f>IF(A28="","",IF(C28="Revenue uplift",F28-G28,G28-F28))</f>
        <v/>
      </c>
      <c r="P28" s="20">
        <f>IF(A28="","",O28*H28)</f>
        <v/>
      </c>
      <c r="Q28" s="20">
        <f>IF(OR(A28="",D28&lt;&gt;"Test and control",COUNT(K28:N28)&lt;4),"",IF(OR(K28&lt;2,L28&lt;2),"",(O28-$B$7*SQRT(M28^2/K28+N28^2/L28))*H28))</f>
        <v/>
      </c>
      <c r="R28" s="20">
        <f>IF(OR(A28="",D28&lt;&gt;"Test and control",COUNT(K28:N28)&lt;4),"",IF(OR(K28&lt;2,L28&lt;2),"",(O28+$B$7*SQRT(M28^2/K28+N28^2/L28))*H28))</f>
        <v/>
      </c>
      <c r="S28" s="20">
        <f>IF(A28="","",P28-J28)</f>
        <v/>
      </c>
      <c r="T28" s="21">
        <f>IF(A28="","",IF(D28="Estimate only","D",IF(D28="Documented baseline","C",IF(AND(TRIM(B28)&lt;&gt;"",I28&gt;=$B$6,Q28&lt;&gt;"",N(Q28)&gt;0),"A","B"))))</f>
        <v/>
      </c>
    </row>
    <row r="29">
      <c r="A29" s="16" t="n"/>
      <c r="B29" s="16" t="n"/>
      <c r="C29" s="16" t="n"/>
      <c r="D29" s="16" t="n"/>
      <c r="E29" s="16" t="n"/>
      <c r="F29" s="17" t="n"/>
      <c r="G29" s="17" t="n"/>
      <c r="H29" s="18" t="n"/>
      <c r="I29" s="16" t="n"/>
      <c r="J29" s="18" t="n"/>
      <c r="K29" s="18" t="n"/>
      <c r="L29" s="18" t="n"/>
      <c r="M29" s="17" t="n"/>
      <c r="N29" s="17" t="n"/>
      <c r="O29" s="19">
        <f>IF(A29="","",IF(C29="Revenue uplift",F29-G29,G29-F29))</f>
        <v/>
      </c>
      <c r="P29" s="20">
        <f>IF(A29="","",O29*H29)</f>
        <v/>
      </c>
      <c r="Q29" s="20">
        <f>IF(OR(A29="",D29&lt;&gt;"Test and control",COUNT(K29:N29)&lt;4),"",IF(OR(K29&lt;2,L29&lt;2),"",(O29-$B$7*SQRT(M29^2/K29+N29^2/L29))*H29))</f>
        <v/>
      </c>
      <c r="R29" s="20">
        <f>IF(OR(A29="",D29&lt;&gt;"Test and control",COUNT(K29:N29)&lt;4),"",IF(OR(K29&lt;2,L29&lt;2),"",(O29+$B$7*SQRT(M29^2/K29+N29^2/L29))*H29))</f>
        <v/>
      </c>
      <c r="S29" s="20">
        <f>IF(A29="","",P29-J29)</f>
        <v/>
      </c>
      <c r="T29" s="21">
        <f>IF(A29="","",IF(D29="Estimate only","D",IF(D29="Documented baseline","C",IF(AND(TRIM(B29)&lt;&gt;"",I29&gt;=$B$6,Q29&lt;&gt;"",N(Q29)&gt;0),"A","B"))))</f>
        <v/>
      </c>
    </row>
    <row r="30">
      <c r="A30" s="16" t="n"/>
      <c r="B30" s="16" t="n"/>
      <c r="C30" s="16" t="n"/>
      <c r="D30" s="16" t="n"/>
      <c r="E30" s="16" t="n"/>
      <c r="F30" s="17" t="n"/>
      <c r="G30" s="17" t="n"/>
      <c r="H30" s="18" t="n"/>
      <c r="I30" s="16" t="n"/>
      <c r="J30" s="18" t="n"/>
      <c r="K30" s="18" t="n"/>
      <c r="L30" s="18" t="n"/>
      <c r="M30" s="17" t="n"/>
      <c r="N30" s="17" t="n"/>
      <c r="O30" s="19">
        <f>IF(A30="","",IF(C30="Revenue uplift",F30-G30,G30-F30))</f>
        <v/>
      </c>
      <c r="P30" s="20">
        <f>IF(A30="","",O30*H30)</f>
        <v/>
      </c>
      <c r="Q30" s="20">
        <f>IF(OR(A30="",D30&lt;&gt;"Test and control",COUNT(K30:N30)&lt;4),"",IF(OR(K30&lt;2,L30&lt;2),"",(O30-$B$7*SQRT(M30^2/K30+N30^2/L30))*H30))</f>
        <v/>
      </c>
      <c r="R30" s="20">
        <f>IF(OR(A30="",D30&lt;&gt;"Test and control",COUNT(K30:N30)&lt;4),"",IF(OR(K30&lt;2,L30&lt;2),"",(O30+$B$7*SQRT(M30^2/K30+N30^2/L30))*H30))</f>
        <v/>
      </c>
      <c r="S30" s="20">
        <f>IF(A30="","",P30-J30)</f>
        <v/>
      </c>
      <c r="T30" s="21">
        <f>IF(A30="","",IF(D30="Estimate only","D",IF(D30="Documented baseline","C",IF(AND(TRIM(B30)&lt;&gt;"",I30&gt;=$B$6,Q30&lt;&gt;"",N(Q30)&gt;0),"A","B"))))</f>
        <v/>
      </c>
    </row>
    <row r="31">
      <c r="A31" s="16" t="n"/>
      <c r="B31" s="16" t="n"/>
      <c r="C31" s="16" t="n"/>
      <c r="D31" s="16" t="n"/>
      <c r="E31" s="16" t="n"/>
      <c r="F31" s="17" t="n"/>
      <c r="G31" s="17" t="n"/>
      <c r="H31" s="18" t="n"/>
      <c r="I31" s="16" t="n"/>
      <c r="J31" s="18" t="n"/>
      <c r="K31" s="18" t="n"/>
      <c r="L31" s="18" t="n"/>
      <c r="M31" s="17" t="n"/>
      <c r="N31" s="17" t="n"/>
      <c r="O31" s="19">
        <f>IF(A31="","",IF(C31="Revenue uplift",F31-G31,G31-F31))</f>
        <v/>
      </c>
      <c r="P31" s="20">
        <f>IF(A31="","",O31*H31)</f>
        <v/>
      </c>
      <c r="Q31" s="20">
        <f>IF(OR(A31="",D31&lt;&gt;"Test and control",COUNT(K31:N31)&lt;4),"",IF(OR(K31&lt;2,L31&lt;2),"",(O31-$B$7*SQRT(M31^2/K31+N31^2/L31))*H31))</f>
        <v/>
      </c>
      <c r="R31" s="20">
        <f>IF(OR(A31="",D31&lt;&gt;"Test and control",COUNT(K31:N31)&lt;4),"",IF(OR(K31&lt;2,L31&lt;2),"",(O31+$B$7*SQRT(M31^2/K31+N31^2/L31))*H31))</f>
        <v/>
      </c>
      <c r="S31" s="20">
        <f>IF(A31="","",P31-J31)</f>
        <v/>
      </c>
      <c r="T31" s="21">
        <f>IF(A31="","",IF(D31="Estimate only","D",IF(D31="Documented baseline","C",IF(AND(TRIM(B31)&lt;&gt;"",I31&gt;=$B$6,Q31&lt;&gt;"",N(Q31)&gt;0),"A","B"))))</f>
        <v/>
      </c>
    </row>
    <row r="32">
      <c r="A32" s="16" t="n"/>
      <c r="B32" s="16" t="n"/>
      <c r="C32" s="16" t="n"/>
      <c r="D32" s="16" t="n"/>
      <c r="E32" s="16" t="n"/>
      <c r="F32" s="17" t="n"/>
      <c r="G32" s="17" t="n"/>
      <c r="H32" s="18" t="n"/>
      <c r="I32" s="16" t="n"/>
      <c r="J32" s="18" t="n"/>
      <c r="K32" s="18" t="n"/>
      <c r="L32" s="18" t="n"/>
      <c r="M32" s="17" t="n"/>
      <c r="N32" s="17" t="n"/>
      <c r="O32" s="19">
        <f>IF(A32="","",IF(C32="Revenue uplift",F32-G32,G32-F32))</f>
        <v/>
      </c>
      <c r="P32" s="20">
        <f>IF(A32="","",O32*H32)</f>
        <v/>
      </c>
      <c r="Q32" s="20">
        <f>IF(OR(A32="",D32&lt;&gt;"Test and control",COUNT(K32:N32)&lt;4),"",IF(OR(K32&lt;2,L32&lt;2),"",(O32-$B$7*SQRT(M32^2/K32+N32^2/L32))*H32))</f>
        <v/>
      </c>
      <c r="R32" s="20">
        <f>IF(OR(A32="",D32&lt;&gt;"Test and control",COUNT(K32:N32)&lt;4),"",IF(OR(K32&lt;2,L32&lt;2),"",(O32+$B$7*SQRT(M32^2/K32+N32^2/L32))*H32))</f>
        <v/>
      </c>
      <c r="S32" s="20">
        <f>IF(A32="","",P32-J32)</f>
        <v/>
      </c>
      <c r="T32" s="21">
        <f>IF(A32="","",IF(D32="Estimate only","D",IF(D32="Documented baseline","C",IF(AND(TRIM(B32)&lt;&gt;"",I32&gt;=$B$6,Q32&lt;&gt;"",N(Q32)&gt;0),"A","B"))))</f>
        <v/>
      </c>
    </row>
    <row r="33">
      <c r="A33" s="16" t="n"/>
      <c r="B33" s="16" t="n"/>
      <c r="C33" s="16" t="n"/>
      <c r="D33" s="16" t="n"/>
      <c r="E33" s="16" t="n"/>
      <c r="F33" s="17" t="n"/>
      <c r="G33" s="17" t="n"/>
      <c r="H33" s="18" t="n"/>
      <c r="I33" s="16" t="n"/>
      <c r="J33" s="18" t="n"/>
      <c r="K33" s="18" t="n"/>
      <c r="L33" s="18" t="n"/>
      <c r="M33" s="17" t="n"/>
      <c r="N33" s="17" t="n"/>
      <c r="O33" s="19">
        <f>IF(A33="","",IF(C33="Revenue uplift",F33-G33,G33-F33))</f>
        <v/>
      </c>
      <c r="P33" s="20">
        <f>IF(A33="","",O33*H33)</f>
        <v/>
      </c>
      <c r="Q33" s="20">
        <f>IF(OR(A33="",D33&lt;&gt;"Test and control",COUNT(K33:N33)&lt;4),"",IF(OR(K33&lt;2,L33&lt;2),"",(O33-$B$7*SQRT(M33^2/K33+N33^2/L33))*H33))</f>
        <v/>
      </c>
      <c r="R33" s="20">
        <f>IF(OR(A33="",D33&lt;&gt;"Test and control",COUNT(K33:N33)&lt;4),"",IF(OR(K33&lt;2,L33&lt;2),"",(O33+$B$7*SQRT(M33^2/K33+N33^2/L33))*H33))</f>
        <v/>
      </c>
      <c r="S33" s="20">
        <f>IF(A33="","",P33-J33)</f>
        <v/>
      </c>
      <c r="T33" s="21">
        <f>IF(A33="","",IF(D33="Estimate only","D",IF(D33="Documented baseline","C",IF(AND(TRIM(B33)&lt;&gt;"",I33&gt;=$B$6,Q33&lt;&gt;"",N(Q33)&gt;0),"A","B"))))</f>
        <v/>
      </c>
    </row>
    <row r="34">
      <c r="A34" s="16" t="n"/>
      <c r="B34" s="16" t="n"/>
      <c r="C34" s="16" t="n"/>
      <c r="D34" s="16" t="n"/>
      <c r="E34" s="16" t="n"/>
      <c r="F34" s="17" t="n"/>
      <c r="G34" s="17" t="n"/>
      <c r="H34" s="18" t="n"/>
      <c r="I34" s="16" t="n"/>
      <c r="J34" s="18" t="n"/>
      <c r="K34" s="18" t="n"/>
      <c r="L34" s="18" t="n"/>
      <c r="M34" s="17" t="n"/>
      <c r="N34" s="17" t="n"/>
      <c r="O34" s="19">
        <f>IF(A34="","",IF(C34="Revenue uplift",F34-G34,G34-F34))</f>
        <v/>
      </c>
      <c r="P34" s="20">
        <f>IF(A34="","",O34*H34)</f>
        <v/>
      </c>
      <c r="Q34" s="20">
        <f>IF(OR(A34="",D34&lt;&gt;"Test and control",COUNT(K34:N34)&lt;4),"",IF(OR(K34&lt;2,L34&lt;2),"",(O34-$B$7*SQRT(M34^2/K34+N34^2/L34))*H34))</f>
        <v/>
      </c>
      <c r="R34" s="20">
        <f>IF(OR(A34="",D34&lt;&gt;"Test and control",COUNT(K34:N34)&lt;4),"",IF(OR(K34&lt;2,L34&lt;2),"",(O34+$B$7*SQRT(M34^2/K34+N34^2/L34))*H34))</f>
        <v/>
      </c>
      <c r="S34" s="20">
        <f>IF(A34="","",P34-J34)</f>
        <v/>
      </c>
      <c r="T34" s="21">
        <f>IF(A34="","",IF(D34="Estimate only","D",IF(D34="Documented baseline","C",IF(AND(TRIM(B34)&lt;&gt;"",I34&gt;=$B$6,Q34&lt;&gt;"",N(Q34)&gt;0),"A","B"))))</f>
        <v/>
      </c>
    </row>
    <row r="35">
      <c r="A35" s="16" t="n"/>
      <c r="B35" s="16" t="n"/>
      <c r="C35" s="16" t="n"/>
      <c r="D35" s="16" t="n"/>
      <c r="E35" s="16" t="n"/>
      <c r="F35" s="17" t="n"/>
      <c r="G35" s="17" t="n"/>
      <c r="H35" s="18" t="n"/>
      <c r="I35" s="16" t="n"/>
      <c r="J35" s="18" t="n"/>
      <c r="K35" s="18" t="n"/>
      <c r="L35" s="18" t="n"/>
      <c r="M35" s="17" t="n"/>
      <c r="N35" s="17" t="n"/>
      <c r="O35" s="19">
        <f>IF(A35="","",IF(C35="Revenue uplift",F35-G35,G35-F35))</f>
        <v/>
      </c>
      <c r="P35" s="20">
        <f>IF(A35="","",O35*H35)</f>
        <v/>
      </c>
      <c r="Q35" s="20">
        <f>IF(OR(A35="",D35&lt;&gt;"Test and control",COUNT(K35:N35)&lt;4),"",IF(OR(K35&lt;2,L35&lt;2),"",(O35-$B$7*SQRT(M35^2/K35+N35^2/L35))*H35))</f>
        <v/>
      </c>
      <c r="R35" s="20">
        <f>IF(OR(A35="",D35&lt;&gt;"Test and control",COUNT(K35:N35)&lt;4),"",IF(OR(K35&lt;2,L35&lt;2),"",(O35+$B$7*SQRT(M35^2/K35+N35^2/L35))*H35))</f>
        <v/>
      </c>
      <c r="S35" s="20">
        <f>IF(A35="","",P35-J35)</f>
        <v/>
      </c>
      <c r="T35" s="21">
        <f>IF(A35="","",IF(D35="Estimate only","D",IF(D35="Documented baseline","C",IF(AND(TRIM(B35)&lt;&gt;"",I35&gt;=$B$6,Q35&lt;&gt;"",N(Q35)&gt;0),"A","B"))))</f>
        <v/>
      </c>
    </row>
    <row r="36">
      <c r="A36" s="16" t="n"/>
      <c r="B36" s="16" t="n"/>
      <c r="C36" s="16" t="n"/>
      <c r="D36" s="16" t="n"/>
      <c r="E36" s="16" t="n"/>
      <c r="F36" s="17" t="n"/>
      <c r="G36" s="17" t="n"/>
      <c r="H36" s="18" t="n"/>
      <c r="I36" s="16" t="n"/>
      <c r="J36" s="18" t="n"/>
      <c r="K36" s="18" t="n"/>
      <c r="L36" s="18" t="n"/>
      <c r="M36" s="17" t="n"/>
      <c r="N36" s="17" t="n"/>
      <c r="O36" s="19">
        <f>IF(A36="","",IF(C36="Revenue uplift",F36-G36,G36-F36))</f>
        <v/>
      </c>
      <c r="P36" s="20">
        <f>IF(A36="","",O36*H36)</f>
        <v/>
      </c>
      <c r="Q36" s="20">
        <f>IF(OR(A36="",D36&lt;&gt;"Test and control",COUNT(K36:N36)&lt;4),"",IF(OR(K36&lt;2,L36&lt;2),"",(O36-$B$7*SQRT(M36^2/K36+N36^2/L36))*H36))</f>
        <v/>
      </c>
      <c r="R36" s="20">
        <f>IF(OR(A36="",D36&lt;&gt;"Test and control",COUNT(K36:N36)&lt;4),"",IF(OR(K36&lt;2,L36&lt;2),"",(O36+$B$7*SQRT(M36^2/K36+N36^2/L36))*H36))</f>
        <v/>
      </c>
      <c r="S36" s="20">
        <f>IF(A36="","",P36-J36)</f>
        <v/>
      </c>
      <c r="T36" s="21">
        <f>IF(A36="","",IF(D36="Estimate only","D",IF(D36="Documented baseline","C",IF(AND(TRIM(B36)&lt;&gt;"",I36&gt;=$B$6,Q36&lt;&gt;"",N(Q36)&gt;0),"A","B"))))</f>
        <v/>
      </c>
    </row>
    <row r="37">
      <c r="A37" s="16" t="n"/>
      <c r="B37" s="16" t="n"/>
      <c r="C37" s="16" t="n"/>
      <c r="D37" s="16" t="n"/>
      <c r="E37" s="16" t="n"/>
      <c r="F37" s="17" t="n"/>
      <c r="G37" s="17" t="n"/>
      <c r="H37" s="18" t="n"/>
      <c r="I37" s="16" t="n"/>
      <c r="J37" s="18" t="n"/>
      <c r="K37" s="18" t="n"/>
      <c r="L37" s="18" t="n"/>
      <c r="M37" s="17" t="n"/>
      <c r="N37" s="17" t="n"/>
      <c r="O37" s="19">
        <f>IF(A37="","",IF(C37="Revenue uplift",F37-G37,G37-F37))</f>
        <v/>
      </c>
      <c r="P37" s="20">
        <f>IF(A37="","",O37*H37)</f>
        <v/>
      </c>
      <c r="Q37" s="20">
        <f>IF(OR(A37="",D37&lt;&gt;"Test and control",COUNT(K37:N37)&lt;4),"",IF(OR(K37&lt;2,L37&lt;2),"",(O37-$B$7*SQRT(M37^2/K37+N37^2/L37))*H37))</f>
        <v/>
      </c>
      <c r="R37" s="20">
        <f>IF(OR(A37="",D37&lt;&gt;"Test and control",COUNT(K37:N37)&lt;4),"",IF(OR(K37&lt;2,L37&lt;2),"",(O37+$B$7*SQRT(M37^2/K37+N37^2/L37))*H37))</f>
        <v/>
      </c>
      <c r="S37" s="20">
        <f>IF(A37="","",P37-J37)</f>
        <v/>
      </c>
      <c r="T37" s="21">
        <f>IF(A37="","",IF(D37="Estimate only","D",IF(D37="Documented baseline","C",IF(AND(TRIM(B37)&lt;&gt;"",I37&gt;=$B$6,Q37&lt;&gt;"",N(Q37)&gt;0),"A","B"))))</f>
        <v/>
      </c>
    </row>
    <row r="38">
      <c r="A38" s="16" t="n"/>
      <c r="B38" s="16" t="n"/>
      <c r="C38" s="16" t="n"/>
      <c r="D38" s="16" t="n"/>
      <c r="E38" s="16" t="n"/>
      <c r="F38" s="17" t="n"/>
      <c r="G38" s="17" t="n"/>
      <c r="H38" s="18" t="n"/>
      <c r="I38" s="16" t="n"/>
      <c r="J38" s="18" t="n"/>
      <c r="K38" s="18" t="n"/>
      <c r="L38" s="18" t="n"/>
      <c r="M38" s="17" t="n"/>
      <c r="N38" s="17" t="n"/>
      <c r="O38" s="19">
        <f>IF(A38="","",IF(C38="Revenue uplift",F38-G38,G38-F38))</f>
        <v/>
      </c>
      <c r="P38" s="20">
        <f>IF(A38="","",O38*H38)</f>
        <v/>
      </c>
      <c r="Q38" s="20">
        <f>IF(OR(A38="",D38&lt;&gt;"Test and control",COUNT(K38:N38)&lt;4),"",IF(OR(K38&lt;2,L38&lt;2),"",(O38-$B$7*SQRT(M38^2/K38+N38^2/L38))*H38))</f>
        <v/>
      </c>
      <c r="R38" s="20">
        <f>IF(OR(A38="",D38&lt;&gt;"Test and control",COUNT(K38:N38)&lt;4),"",IF(OR(K38&lt;2,L38&lt;2),"",(O38+$B$7*SQRT(M38^2/K38+N38^2/L38))*H38))</f>
        <v/>
      </c>
      <c r="S38" s="20">
        <f>IF(A38="","",P38-J38)</f>
        <v/>
      </c>
      <c r="T38" s="21">
        <f>IF(A38="","",IF(D38="Estimate only","D",IF(D38="Documented baseline","C",IF(AND(TRIM(B38)&lt;&gt;"",I38&gt;=$B$6,Q38&lt;&gt;"",N(Q38)&gt;0),"A","B"))))</f>
        <v/>
      </c>
    </row>
    <row r="39">
      <c r="A39" s="16" t="n"/>
      <c r="B39" s="16" t="n"/>
      <c r="C39" s="16" t="n"/>
      <c r="D39" s="16" t="n"/>
      <c r="E39" s="16" t="n"/>
      <c r="F39" s="17" t="n"/>
      <c r="G39" s="17" t="n"/>
      <c r="H39" s="18" t="n"/>
      <c r="I39" s="16" t="n"/>
      <c r="J39" s="18" t="n"/>
      <c r="K39" s="18" t="n"/>
      <c r="L39" s="18" t="n"/>
      <c r="M39" s="17" t="n"/>
      <c r="N39" s="17" t="n"/>
      <c r="O39" s="19">
        <f>IF(A39="","",IF(C39="Revenue uplift",F39-G39,G39-F39))</f>
        <v/>
      </c>
      <c r="P39" s="20">
        <f>IF(A39="","",O39*H39)</f>
        <v/>
      </c>
      <c r="Q39" s="20">
        <f>IF(OR(A39="",D39&lt;&gt;"Test and control",COUNT(K39:N39)&lt;4),"",IF(OR(K39&lt;2,L39&lt;2),"",(O39-$B$7*SQRT(M39^2/K39+N39^2/L39))*H39))</f>
        <v/>
      </c>
      <c r="R39" s="20">
        <f>IF(OR(A39="",D39&lt;&gt;"Test and control",COUNT(K39:N39)&lt;4),"",IF(OR(K39&lt;2,L39&lt;2),"",(O39+$B$7*SQRT(M39^2/K39+N39^2/L39))*H39))</f>
        <v/>
      </c>
      <c r="S39" s="20">
        <f>IF(A39="","",P39-J39)</f>
        <v/>
      </c>
      <c r="T39" s="21">
        <f>IF(A39="","",IF(D39="Estimate only","D",IF(D39="Documented baseline","C",IF(AND(TRIM(B39)&lt;&gt;"",I39&gt;=$B$6,Q39&lt;&gt;"",N(Q39)&gt;0),"A","B"))))</f>
        <v/>
      </c>
    </row>
  </sheetData>
  <dataValidations count="2">
    <dataValidation sqref="C15:C39" showDropDown="0" showInputMessage="0" showErrorMessage="0" allowBlank="1" type="list">
      <formula1>"Revenue uplift,Cost and productivity,Losses averted"</formula1>
    </dataValidation>
    <dataValidation sqref="D15:D39" showDropDown="0" showInputMessage="0" showErrorMessage="0" allowBlank="1" type="list">
      <formula1>"Test and control,Documented baseline,Estimate only"</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T39"/>
  <sheetViews>
    <sheetView zoomScale="90" workbookViewId="0">
      <pane xSplit="1" ySplit="14" topLeftCell="B15" activePane="bottomRight" state="frozen"/>
      <selection pane="topRight"/>
      <selection pane="bottomLeft"/>
      <selection pane="bottomRight" activeCell="A1" sqref="A1"/>
    </sheetView>
  </sheetViews>
  <sheetFormatPr baseColWidth="8" defaultRowHeight="15"/>
  <cols>
    <col width="30" customWidth="1" min="1" max="1"/>
    <col width="26" customWidth="1" min="2" max="2"/>
    <col width="20" customWidth="1" min="3" max="3"/>
    <col width="20" customWidth="1" min="4" max="4"/>
    <col width="28" customWidth="1" min="5" max="5"/>
    <col width="14" customWidth="1" min="6" max="6"/>
    <col width="14" customWidth="1" min="7" max="7"/>
    <col width="14" customWidth="1" min="8" max="8"/>
    <col width="10" customWidth="1" min="9" max="9"/>
    <col width="16" customWidth="1" min="10" max="10"/>
    <col width="12" customWidth="1" min="11" max="11"/>
    <col width="12" customWidth="1" min="12" max="12"/>
    <col width="12" customWidth="1" min="13" max="13"/>
    <col width="12" customWidth="1" min="14" max="14"/>
    <col width="13" customWidth="1" min="15" max="15"/>
    <col width="16" customWidth="1" min="16" max="16"/>
    <col width="16" customWidth="1" min="17" max="17"/>
    <col width="16" customWidth="1" min="18" max="18"/>
    <col width="16" customWidth="1" min="19" max="19"/>
    <col width="8" customWidth="1" min="20" max="20"/>
  </cols>
  <sheetData>
    <row r="1">
      <c r="A1" s="6" t="inlineStr">
        <is>
          <t>AI Value Ledger: illustrative example (fictional bank)</t>
        </is>
      </c>
    </row>
    <row r="2">
      <c r="A2" s="7" t="inlineStr">
        <is>
          <t>Illustrative figures for a fictional bank, to show the expected format. Not any real institution's results.</t>
        </is>
      </c>
    </row>
    <row r="4">
      <c r="A4" s="8" t="inlineStr">
        <is>
          <t>Currency</t>
        </is>
      </c>
      <c r="B4" s="9" t="inlineStr">
        <is>
          <t>S$</t>
        </is>
      </c>
      <c r="D4" s="10" t="inlineStr">
        <is>
          <t>Board-reportable AI value, gross (grade A)</t>
        </is>
      </c>
      <c r="E4" s="11">
        <f>SUMIFS($P$15:$P$39,$T$15:$T$39,"A")</f>
        <v/>
      </c>
    </row>
    <row r="5">
      <c r="A5" s="8" t="inlineStr">
        <is>
          <t>Reporting period</t>
        </is>
      </c>
      <c r="B5" s="9" t="inlineStr">
        <is>
          <t>FY2026</t>
        </is>
      </c>
      <c r="D5" s="10" t="inlineStr">
        <is>
          <t>Board-reportable AI value, net (grade A)</t>
        </is>
      </c>
      <c r="E5" s="11">
        <f>SUMIFS($S$15:$S$39,$T$15:$T$39,"A")</f>
        <v/>
      </c>
    </row>
    <row r="6">
      <c r="A6" s="8" t="inlineStr">
        <is>
          <t>Minimum months measured for grade A</t>
        </is>
      </c>
      <c r="B6" s="9" t="n">
        <v>3</v>
      </c>
      <c r="D6" s="12" t="inlineStr">
        <is>
          <t xml:space="preserve">  of which revenue uplift</t>
        </is>
      </c>
      <c r="E6" s="13">
        <f>SUMIFS($P$15:$P$39,$T$15:$T$39,"A",$C$15:$C$39,"Revenue uplift")</f>
        <v/>
      </c>
    </row>
    <row r="7">
      <c r="A7" s="8" t="inlineStr">
        <is>
          <t>z for a 95% interval</t>
        </is>
      </c>
      <c r="B7" s="9" t="n">
        <v>1.96</v>
      </c>
      <c r="D7" s="12" t="inlineStr">
        <is>
          <t xml:space="preserve">  of which cost and productivity</t>
        </is>
      </c>
      <c r="E7" s="13">
        <f>SUMIFS($P$15:$P$39,$T$15:$T$39,"A",$C$15:$C$39,"Cost and productivity")</f>
        <v/>
      </c>
    </row>
    <row r="8">
      <c r="D8" s="12" t="inlineStr">
        <is>
          <t xml:space="preserve">  of which losses averted</t>
        </is>
      </c>
      <c r="E8" s="13">
        <f>SUMIFS($P$15:$P$39,$T$15:$T$39,"A",$C$15:$C$39,"Losses averted")</f>
        <v/>
      </c>
    </row>
    <row r="9">
      <c r="D9" s="12" t="inlineStr">
        <is>
          <t>Disclosed separately (grades B and C)</t>
        </is>
      </c>
      <c r="E9" s="13">
        <f>SUMIFS($P$15:$P$39,$T$15:$T$39,"B")+SUMIFS($P$15:$P$39,$T$15:$T$39,"C")</f>
        <v/>
      </c>
    </row>
    <row r="10">
      <c r="D10" s="12" t="inlineStr">
        <is>
          <t>Excluded estimates (grade D)</t>
        </is>
      </c>
      <c r="E10" s="13">
        <f>SUMIFS($P$15:$P$39,$T$15:$T$39,"D")</f>
        <v/>
      </c>
    </row>
    <row r="11">
      <c r="D11" s="12" t="inlineStr">
        <is>
          <t>Share of positive measured value that is grade A</t>
        </is>
      </c>
      <c r="E11" s="14">
        <f>IFERROR(MAX(0,E4)/SUMIFS($P$15:$P$39,$P$15:$P$39,"&gt;0"),0)</f>
        <v/>
      </c>
    </row>
    <row r="14" ht="42" customHeight="1">
      <c r="A14" s="15" t="inlineStr">
        <is>
          <t>Use case</t>
        </is>
      </c>
      <c r="B14" s="15" t="inlineStr">
        <is>
          <t>Business owner (named role)</t>
        </is>
      </c>
      <c r="C14" s="15" t="inlineStr">
        <is>
          <t>Type of value</t>
        </is>
      </c>
      <c r="D14" s="15" t="inlineStr">
        <is>
          <t>How it was measured</t>
        </is>
      </c>
      <c r="E14" s="15" t="inlineStr">
        <is>
          <t>Unit and measure</t>
        </is>
      </c>
      <c r="F14" s="15" t="inlineStr">
        <is>
          <t>Average per unit with AI</t>
        </is>
      </c>
      <c r="G14" s="15" t="inlineStr">
        <is>
          <t>Average per unit, comparison</t>
        </is>
      </c>
      <c r="H14" s="15" t="inlineStr">
        <is>
          <t>Units per year in scope</t>
        </is>
      </c>
      <c r="I14" s="15" t="inlineStr">
        <is>
          <t>Months measured</t>
        </is>
      </c>
      <c r="J14" s="15" t="inlineStr">
        <is>
          <t>Annual cost to build and run</t>
        </is>
      </c>
      <c r="K14" s="15" t="inlineStr">
        <is>
          <t>Treatment group n</t>
        </is>
      </c>
      <c r="L14" s="15" t="inlineStr">
        <is>
          <t>Control group n</t>
        </is>
      </c>
      <c r="M14" s="15" t="inlineStr">
        <is>
          <t>Treatment SD</t>
        </is>
      </c>
      <c r="N14" s="15" t="inlineStr">
        <is>
          <t>Control SD</t>
        </is>
      </c>
      <c r="O14" s="15" t="inlineStr">
        <is>
          <t>Value per unit</t>
        </is>
      </c>
      <c r="P14" s="15" t="inlineStr">
        <is>
          <t>Annual gross value</t>
        </is>
      </c>
      <c r="Q14" s="15" t="inlineStr">
        <is>
          <t>95% interval low</t>
        </is>
      </c>
      <c r="R14" s="15" t="inlineStr">
        <is>
          <t>95% interval high</t>
        </is>
      </c>
      <c r="S14" s="15" t="inlineStr">
        <is>
          <t>Net of cost</t>
        </is>
      </c>
      <c r="T14" s="15" t="inlineStr">
        <is>
          <t>Grade</t>
        </is>
      </c>
    </row>
    <row r="15">
      <c r="A15" s="16" t="inlineStr">
        <is>
          <t>Next-best-offer nudges</t>
        </is>
      </c>
      <c r="B15" s="16" t="inlineStr">
        <is>
          <t>Head of Consumer Deposits</t>
        </is>
      </c>
      <c r="C15" s="16" t="inlineStr">
        <is>
          <t>Revenue uplift</t>
        </is>
      </c>
      <c r="D15" s="16" t="inlineStr">
        <is>
          <t>Test and control</t>
        </is>
      </c>
      <c r="E15" s="16" t="inlineStr">
        <is>
          <t>Revenue per customer per year</t>
        </is>
      </c>
      <c r="F15" s="17" t="n">
        <v>412</v>
      </c>
      <c r="G15" s="17" t="n">
        <v>398</v>
      </c>
      <c r="H15" s="18" t="n">
        <v>1200000</v>
      </c>
      <c r="I15" s="16" t="n">
        <v>6</v>
      </c>
      <c r="J15" s="18" t="n">
        <v>1800000</v>
      </c>
      <c r="K15" s="18" t="n">
        <v>20000</v>
      </c>
      <c r="L15" s="18" t="n">
        <v>20000</v>
      </c>
      <c r="M15" s="17" t="n">
        <v>180</v>
      </c>
      <c r="N15" s="17" t="n">
        <v>175</v>
      </c>
      <c r="O15" s="19">
        <f>IF(A15="","",IF(C15="Revenue uplift",F15-G15,G15-F15))</f>
        <v/>
      </c>
      <c r="P15" s="20">
        <f>IF(A15="","",O15*H15)</f>
        <v/>
      </c>
      <c r="Q15" s="20">
        <f>IF(OR(A15="",D15&lt;&gt;"Test and control",COUNT(K15:N15)&lt;4),"",IF(OR(K15&lt;2,L15&lt;2),"",(O15-$B$7*SQRT(M15^2/K15+N15^2/L15))*H15))</f>
        <v/>
      </c>
      <c r="R15" s="20">
        <f>IF(OR(A15="",D15&lt;&gt;"Test and control",COUNT(K15:N15)&lt;4),"",IF(OR(K15&lt;2,L15&lt;2),"",(O15+$B$7*SQRT(M15^2/K15+N15^2/L15))*H15))</f>
        <v/>
      </c>
      <c r="S15" s="20">
        <f>IF(A15="","",P15-J15)</f>
        <v/>
      </c>
      <c r="T15" s="21">
        <f>IF(A15="","",IF(D15="Estimate only","D",IF(D15="Documented baseline","C",IF(AND(TRIM(B15)&lt;&gt;"",I15&gt;=$B$6,Q15&lt;&gt;"",N(Q15)&gt;0),"A","B"))))</f>
        <v/>
      </c>
    </row>
    <row r="16">
      <c r="A16" s="16" t="inlineStr">
        <is>
          <t>Card fraud model v3</t>
        </is>
      </c>
      <c r="B16" s="16" t="inlineStr">
        <is>
          <t>Head of Fraud Risk</t>
        </is>
      </c>
      <c r="C16" s="16" t="inlineStr">
        <is>
          <t>Losses averted</t>
        </is>
      </c>
      <c r="D16" s="16" t="inlineStr">
        <is>
          <t>Documented baseline</t>
        </is>
      </c>
      <c r="E16" s="16" t="inlineStr">
        <is>
          <t>Fraud loss per 1,000 card transactions</t>
        </is>
      </c>
      <c r="F16" s="17" t="n">
        <v>41</v>
      </c>
      <c r="G16" s="17" t="n">
        <v>55</v>
      </c>
      <c r="H16" s="18" t="n">
        <v>450000</v>
      </c>
      <c r="I16" s="16" t="n">
        <v>12</v>
      </c>
      <c r="J16" s="18" t="n">
        <v>900000</v>
      </c>
      <c r="K16" s="18" t="n"/>
      <c r="L16" s="18" t="n"/>
      <c r="M16" s="17" t="n"/>
      <c r="N16" s="17" t="n"/>
      <c r="O16" s="19">
        <f>IF(A16="","",IF(C16="Revenue uplift",F16-G16,G16-F16))</f>
        <v/>
      </c>
      <c r="P16" s="20">
        <f>IF(A16="","",O16*H16)</f>
        <v/>
      </c>
      <c r="Q16" s="20">
        <f>IF(OR(A16="",D16&lt;&gt;"Test and control",COUNT(K16:N16)&lt;4),"",IF(OR(K16&lt;2,L16&lt;2),"",(O16-$B$7*SQRT(M16^2/K16+N16^2/L16))*H16))</f>
        <v/>
      </c>
      <c r="R16" s="20">
        <f>IF(OR(A16="",D16&lt;&gt;"Test and control",COUNT(K16:N16)&lt;4),"",IF(OR(K16&lt;2,L16&lt;2),"",(O16+$B$7*SQRT(M16^2/K16+N16^2/L16))*H16))</f>
        <v/>
      </c>
      <c r="S16" s="20">
        <f>IF(A16="","",P16-J16)</f>
        <v/>
      </c>
      <c r="T16" s="21">
        <f>IF(A16="","",IF(D16="Estimate only","D",IF(D16="Documented baseline","C",IF(AND(TRIM(B16)&lt;&gt;"",I16&gt;=$B$6,Q16&lt;&gt;"",N(Q16)&gt;0),"A","B"))))</f>
        <v/>
      </c>
    </row>
    <row r="17">
      <c r="A17" s="16" t="inlineStr">
        <is>
          <t>Call summarisation for service staff</t>
        </is>
      </c>
      <c r="B17" s="16" t="inlineStr">
        <is>
          <t>Head of Contact Centre</t>
        </is>
      </c>
      <c r="C17" s="16" t="inlineStr">
        <is>
          <t>Cost and productivity</t>
        </is>
      </c>
      <c r="D17" s="16" t="inlineStr">
        <is>
          <t>Test and control</t>
        </is>
      </c>
      <c r="E17" s="16" t="inlineStr">
        <is>
          <t>Handling cost per call</t>
        </is>
      </c>
      <c r="F17" s="17" t="n">
        <v>6.1</v>
      </c>
      <c r="G17" s="17" t="n">
        <v>6.9</v>
      </c>
      <c r="H17" s="18" t="n">
        <v>2000000</v>
      </c>
      <c r="I17" s="16" t="n">
        <v>2</v>
      </c>
      <c r="J17" s="18" t="n">
        <v>400000</v>
      </c>
      <c r="K17" s="18" t="n">
        <v>5000</v>
      </c>
      <c r="L17" s="18" t="n">
        <v>5000</v>
      </c>
      <c r="M17" s="17" t="n">
        <v>2.4</v>
      </c>
      <c r="N17" s="17" t="n">
        <v>2.5</v>
      </c>
      <c r="O17" s="19">
        <f>IF(A17="","",IF(C17="Revenue uplift",F17-G17,G17-F17))</f>
        <v/>
      </c>
      <c r="P17" s="20">
        <f>IF(A17="","",O17*H17)</f>
        <v/>
      </c>
      <c r="Q17" s="20">
        <f>IF(OR(A17="",D17&lt;&gt;"Test and control",COUNT(K17:N17)&lt;4),"",IF(OR(K17&lt;2,L17&lt;2),"",(O17-$B$7*SQRT(M17^2/K17+N17^2/L17))*H17))</f>
        <v/>
      </c>
      <c r="R17" s="20">
        <f>IF(OR(A17="",D17&lt;&gt;"Test and control",COUNT(K17:N17)&lt;4),"",IF(OR(K17&lt;2,L17&lt;2),"",(O17+$B$7*SQRT(M17^2/K17+N17^2/L17))*H17))</f>
        <v/>
      </c>
      <c r="S17" s="20">
        <f>IF(A17="","",P17-J17)</f>
        <v/>
      </c>
      <c r="T17" s="21">
        <f>IF(A17="","",IF(D17="Estimate only","D",IF(D17="Documented baseline","C",IF(AND(TRIM(B17)&lt;&gt;"",I17&gt;=$B$6,Q17&lt;&gt;"",N(Q17)&gt;0),"A","B"))))</f>
        <v/>
      </c>
    </row>
    <row r="18">
      <c r="A18" s="16" t="inlineStr">
        <is>
          <t>Credit memo drafting agent</t>
        </is>
      </c>
      <c r="B18" s="16" t="n"/>
      <c r="C18" s="16" t="inlineStr">
        <is>
          <t>Cost and productivity</t>
        </is>
      </c>
      <c r="D18" s="16" t="inlineStr">
        <is>
          <t>Estimate only</t>
        </is>
      </c>
      <c r="E18" s="16" t="inlineStr">
        <is>
          <t>Staff cost per credit memo</t>
        </is>
      </c>
      <c r="F18" s="17" t="n">
        <v>320</v>
      </c>
      <c r="G18" s="17" t="n">
        <v>520</v>
      </c>
      <c r="H18" s="18" t="n">
        <v>8000</v>
      </c>
      <c r="I18" s="16" t="n">
        <v>0</v>
      </c>
      <c r="J18" s="18" t="n">
        <v>250000</v>
      </c>
      <c r="K18" s="18" t="n"/>
      <c r="L18" s="18" t="n"/>
      <c r="M18" s="17" t="n"/>
      <c r="N18" s="17" t="n"/>
      <c r="O18" s="19">
        <f>IF(A18="","",IF(C18="Revenue uplift",F18-G18,G18-F18))</f>
        <v/>
      </c>
      <c r="P18" s="20">
        <f>IF(A18="","",O18*H18)</f>
        <v/>
      </c>
      <c r="Q18" s="20">
        <f>IF(OR(A18="",D18&lt;&gt;"Test and control",COUNT(K18:N18)&lt;4),"",IF(OR(K18&lt;2,L18&lt;2),"",(O18-$B$7*SQRT(M18^2/K18+N18^2/L18))*H18))</f>
        <v/>
      </c>
      <c r="R18" s="20">
        <f>IF(OR(A18="",D18&lt;&gt;"Test and control",COUNT(K18:N18)&lt;4),"",IF(OR(K18&lt;2,L18&lt;2),"",(O18+$B$7*SQRT(M18^2/K18+N18^2/L18))*H18))</f>
        <v/>
      </c>
      <c r="S18" s="20">
        <f>IF(A18="","",P18-J18)</f>
        <v/>
      </c>
      <c r="T18" s="21">
        <f>IF(A18="","",IF(D18="Estimate only","D",IF(D18="Documented baseline","C",IF(AND(TRIM(B18)&lt;&gt;"",I18&gt;=$B$6,Q18&lt;&gt;"",N(Q18)&gt;0),"A","B"))))</f>
        <v/>
      </c>
    </row>
    <row r="19">
      <c r="A19" s="16" t="n"/>
      <c r="B19" s="16" t="n"/>
      <c r="C19" s="16" t="n"/>
      <c r="D19" s="16" t="n"/>
      <c r="E19" s="16" t="n"/>
      <c r="F19" s="17" t="n"/>
      <c r="G19" s="17" t="n"/>
      <c r="H19" s="18" t="n"/>
      <c r="I19" s="16" t="n"/>
      <c r="J19" s="18" t="n"/>
      <c r="K19" s="18" t="n"/>
      <c r="L19" s="18" t="n"/>
      <c r="M19" s="17" t="n"/>
      <c r="N19" s="17" t="n"/>
      <c r="O19" s="19">
        <f>IF(A19="","",IF(C19="Revenue uplift",F19-G19,G19-F19))</f>
        <v/>
      </c>
      <c r="P19" s="20">
        <f>IF(A19="","",O19*H19)</f>
        <v/>
      </c>
      <c r="Q19" s="20">
        <f>IF(OR(A19="",D19&lt;&gt;"Test and control",COUNT(K19:N19)&lt;4),"",IF(OR(K19&lt;2,L19&lt;2),"",(O19-$B$7*SQRT(M19^2/K19+N19^2/L19))*H19))</f>
        <v/>
      </c>
      <c r="R19" s="20">
        <f>IF(OR(A19="",D19&lt;&gt;"Test and control",COUNT(K19:N19)&lt;4),"",IF(OR(K19&lt;2,L19&lt;2),"",(O19+$B$7*SQRT(M19^2/K19+N19^2/L19))*H19))</f>
        <v/>
      </c>
      <c r="S19" s="20">
        <f>IF(A19="","",P19-J19)</f>
        <v/>
      </c>
      <c r="T19" s="21">
        <f>IF(A19="","",IF(D19="Estimate only","D",IF(D19="Documented baseline","C",IF(AND(TRIM(B19)&lt;&gt;"",I19&gt;=$B$6,Q19&lt;&gt;"",N(Q19)&gt;0),"A","B"))))</f>
        <v/>
      </c>
    </row>
    <row r="20">
      <c r="A20" s="16" t="n"/>
      <c r="B20" s="16" t="n"/>
      <c r="C20" s="16" t="n"/>
      <c r="D20" s="16" t="n"/>
      <c r="E20" s="16" t="n"/>
      <c r="F20" s="17" t="n"/>
      <c r="G20" s="17" t="n"/>
      <c r="H20" s="18" t="n"/>
      <c r="I20" s="16" t="n"/>
      <c r="J20" s="18" t="n"/>
      <c r="K20" s="18" t="n"/>
      <c r="L20" s="18" t="n"/>
      <c r="M20" s="17" t="n"/>
      <c r="N20" s="17" t="n"/>
      <c r="O20" s="19">
        <f>IF(A20="","",IF(C20="Revenue uplift",F20-G20,G20-F20))</f>
        <v/>
      </c>
      <c r="P20" s="20">
        <f>IF(A20="","",O20*H20)</f>
        <v/>
      </c>
      <c r="Q20" s="20">
        <f>IF(OR(A20="",D20&lt;&gt;"Test and control",COUNT(K20:N20)&lt;4),"",IF(OR(K20&lt;2,L20&lt;2),"",(O20-$B$7*SQRT(M20^2/K20+N20^2/L20))*H20))</f>
        <v/>
      </c>
      <c r="R20" s="20">
        <f>IF(OR(A20="",D20&lt;&gt;"Test and control",COUNT(K20:N20)&lt;4),"",IF(OR(K20&lt;2,L20&lt;2),"",(O20+$B$7*SQRT(M20^2/K20+N20^2/L20))*H20))</f>
        <v/>
      </c>
      <c r="S20" s="20">
        <f>IF(A20="","",P20-J20)</f>
        <v/>
      </c>
      <c r="T20" s="21">
        <f>IF(A20="","",IF(D20="Estimate only","D",IF(D20="Documented baseline","C",IF(AND(TRIM(B20)&lt;&gt;"",I20&gt;=$B$6,Q20&lt;&gt;"",N(Q20)&gt;0),"A","B"))))</f>
        <v/>
      </c>
    </row>
    <row r="21">
      <c r="A21" s="16" t="n"/>
      <c r="B21" s="16" t="n"/>
      <c r="C21" s="16" t="n"/>
      <c r="D21" s="16" t="n"/>
      <c r="E21" s="16" t="n"/>
      <c r="F21" s="17" t="n"/>
      <c r="G21" s="17" t="n"/>
      <c r="H21" s="18" t="n"/>
      <c r="I21" s="16" t="n"/>
      <c r="J21" s="18" t="n"/>
      <c r="K21" s="18" t="n"/>
      <c r="L21" s="18" t="n"/>
      <c r="M21" s="17" t="n"/>
      <c r="N21" s="17" t="n"/>
      <c r="O21" s="19">
        <f>IF(A21="","",IF(C21="Revenue uplift",F21-G21,G21-F21))</f>
        <v/>
      </c>
      <c r="P21" s="20">
        <f>IF(A21="","",O21*H21)</f>
        <v/>
      </c>
      <c r="Q21" s="20">
        <f>IF(OR(A21="",D21&lt;&gt;"Test and control",COUNT(K21:N21)&lt;4),"",IF(OR(K21&lt;2,L21&lt;2),"",(O21-$B$7*SQRT(M21^2/K21+N21^2/L21))*H21))</f>
        <v/>
      </c>
      <c r="R21" s="20">
        <f>IF(OR(A21="",D21&lt;&gt;"Test and control",COUNT(K21:N21)&lt;4),"",IF(OR(K21&lt;2,L21&lt;2),"",(O21+$B$7*SQRT(M21^2/K21+N21^2/L21))*H21))</f>
        <v/>
      </c>
      <c r="S21" s="20">
        <f>IF(A21="","",P21-J21)</f>
        <v/>
      </c>
      <c r="T21" s="21">
        <f>IF(A21="","",IF(D21="Estimate only","D",IF(D21="Documented baseline","C",IF(AND(TRIM(B21)&lt;&gt;"",I21&gt;=$B$6,Q21&lt;&gt;"",N(Q21)&gt;0),"A","B"))))</f>
        <v/>
      </c>
    </row>
    <row r="22">
      <c r="A22" s="16" t="n"/>
      <c r="B22" s="16" t="n"/>
      <c r="C22" s="16" t="n"/>
      <c r="D22" s="16" t="n"/>
      <c r="E22" s="16" t="n"/>
      <c r="F22" s="17" t="n"/>
      <c r="G22" s="17" t="n"/>
      <c r="H22" s="18" t="n"/>
      <c r="I22" s="16" t="n"/>
      <c r="J22" s="18" t="n"/>
      <c r="K22" s="18" t="n"/>
      <c r="L22" s="18" t="n"/>
      <c r="M22" s="17" t="n"/>
      <c r="N22" s="17" t="n"/>
      <c r="O22" s="19">
        <f>IF(A22="","",IF(C22="Revenue uplift",F22-G22,G22-F22))</f>
        <v/>
      </c>
      <c r="P22" s="20">
        <f>IF(A22="","",O22*H22)</f>
        <v/>
      </c>
      <c r="Q22" s="20">
        <f>IF(OR(A22="",D22&lt;&gt;"Test and control",COUNT(K22:N22)&lt;4),"",IF(OR(K22&lt;2,L22&lt;2),"",(O22-$B$7*SQRT(M22^2/K22+N22^2/L22))*H22))</f>
        <v/>
      </c>
      <c r="R22" s="20">
        <f>IF(OR(A22="",D22&lt;&gt;"Test and control",COUNT(K22:N22)&lt;4),"",IF(OR(K22&lt;2,L22&lt;2),"",(O22+$B$7*SQRT(M22^2/K22+N22^2/L22))*H22))</f>
        <v/>
      </c>
      <c r="S22" s="20">
        <f>IF(A22="","",P22-J22)</f>
        <v/>
      </c>
      <c r="T22" s="21">
        <f>IF(A22="","",IF(D22="Estimate only","D",IF(D22="Documented baseline","C",IF(AND(TRIM(B22)&lt;&gt;"",I22&gt;=$B$6,Q22&lt;&gt;"",N(Q22)&gt;0),"A","B"))))</f>
        <v/>
      </c>
    </row>
    <row r="23">
      <c r="A23" s="16" t="n"/>
      <c r="B23" s="16" t="n"/>
      <c r="C23" s="16" t="n"/>
      <c r="D23" s="16" t="n"/>
      <c r="E23" s="16" t="n"/>
      <c r="F23" s="17" t="n"/>
      <c r="G23" s="17" t="n"/>
      <c r="H23" s="18" t="n"/>
      <c r="I23" s="16" t="n"/>
      <c r="J23" s="18" t="n"/>
      <c r="K23" s="18" t="n"/>
      <c r="L23" s="18" t="n"/>
      <c r="M23" s="17" t="n"/>
      <c r="N23" s="17" t="n"/>
      <c r="O23" s="19">
        <f>IF(A23="","",IF(C23="Revenue uplift",F23-G23,G23-F23))</f>
        <v/>
      </c>
      <c r="P23" s="20">
        <f>IF(A23="","",O23*H23)</f>
        <v/>
      </c>
      <c r="Q23" s="20">
        <f>IF(OR(A23="",D23&lt;&gt;"Test and control",COUNT(K23:N23)&lt;4),"",IF(OR(K23&lt;2,L23&lt;2),"",(O23-$B$7*SQRT(M23^2/K23+N23^2/L23))*H23))</f>
        <v/>
      </c>
      <c r="R23" s="20">
        <f>IF(OR(A23="",D23&lt;&gt;"Test and control",COUNT(K23:N23)&lt;4),"",IF(OR(K23&lt;2,L23&lt;2),"",(O23+$B$7*SQRT(M23^2/K23+N23^2/L23))*H23))</f>
        <v/>
      </c>
      <c r="S23" s="20">
        <f>IF(A23="","",P23-J23)</f>
        <v/>
      </c>
      <c r="T23" s="21">
        <f>IF(A23="","",IF(D23="Estimate only","D",IF(D23="Documented baseline","C",IF(AND(TRIM(B23)&lt;&gt;"",I23&gt;=$B$6,Q23&lt;&gt;"",N(Q23)&gt;0),"A","B"))))</f>
        <v/>
      </c>
    </row>
    <row r="24">
      <c r="A24" s="16" t="n"/>
      <c r="B24" s="16" t="n"/>
      <c r="C24" s="16" t="n"/>
      <c r="D24" s="16" t="n"/>
      <c r="E24" s="16" t="n"/>
      <c r="F24" s="17" t="n"/>
      <c r="G24" s="17" t="n"/>
      <c r="H24" s="18" t="n"/>
      <c r="I24" s="16" t="n"/>
      <c r="J24" s="18" t="n"/>
      <c r="K24" s="18" t="n"/>
      <c r="L24" s="18" t="n"/>
      <c r="M24" s="17" t="n"/>
      <c r="N24" s="17" t="n"/>
      <c r="O24" s="19">
        <f>IF(A24="","",IF(C24="Revenue uplift",F24-G24,G24-F24))</f>
        <v/>
      </c>
      <c r="P24" s="20">
        <f>IF(A24="","",O24*H24)</f>
        <v/>
      </c>
      <c r="Q24" s="20">
        <f>IF(OR(A24="",D24&lt;&gt;"Test and control",COUNT(K24:N24)&lt;4),"",IF(OR(K24&lt;2,L24&lt;2),"",(O24-$B$7*SQRT(M24^2/K24+N24^2/L24))*H24))</f>
        <v/>
      </c>
      <c r="R24" s="20">
        <f>IF(OR(A24="",D24&lt;&gt;"Test and control",COUNT(K24:N24)&lt;4),"",IF(OR(K24&lt;2,L24&lt;2),"",(O24+$B$7*SQRT(M24^2/K24+N24^2/L24))*H24))</f>
        <v/>
      </c>
      <c r="S24" s="20">
        <f>IF(A24="","",P24-J24)</f>
        <v/>
      </c>
      <c r="T24" s="21">
        <f>IF(A24="","",IF(D24="Estimate only","D",IF(D24="Documented baseline","C",IF(AND(TRIM(B24)&lt;&gt;"",I24&gt;=$B$6,Q24&lt;&gt;"",N(Q24)&gt;0),"A","B"))))</f>
        <v/>
      </c>
    </row>
    <row r="25">
      <c r="A25" s="16" t="n"/>
      <c r="B25" s="16" t="n"/>
      <c r="C25" s="16" t="n"/>
      <c r="D25" s="16" t="n"/>
      <c r="E25" s="16" t="n"/>
      <c r="F25" s="17" t="n"/>
      <c r="G25" s="17" t="n"/>
      <c r="H25" s="18" t="n"/>
      <c r="I25" s="16" t="n"/>
      <c r="J25" s="18" t="n"/>
      <c r="K25" s="18" t="n"/>
      <c r="L25" s="18" t="n"/>
      <c r="M25" s="17" t="n"/>
      <c r="N25" s="17" t="n"/>
      <c r="O25" s="19">
        <f>IF(A25="","",IF(C25="Revenue uplift",F25-G25,G25-F25))</f>
        <v/>
      </c>
      <c r="P25" s="20">
        <f>IF(A25="","",O25*H25)</f>
        <v/>
      </c>
      <c r="Q25" s="20">
        <f>IF(OR(A25="",D25&lt;&gt;"Test and control",COUNT(K25:N25)&lt;4),"",IF(OR(K25&lt;2,L25&lt;2),"",(O25-$B$7*SQRT(M25^2/K25+N25^2/L25))*H25))</f>
        <v/>
      </c>
      <c r="R25" s="20">
        <f>IF(OR(A25="",D25&lt;&gt;"Test and control",COUNT(K25:N25)&lt;4),"",IF(OR(K25&lt;2,L25&lt;2),"",(O25+$B$7*SQRT(M25^2/K25+N25^2/L25))*H25))</f>
        <v/>
      </c>
      <c r="S25" s="20">
        <f>IF(A25="","",P25-J25)</f>
        <v/>
      </c>
      <c r="T25" s="21">
        <f>IF(A25="","",IF(D25="Estimate only","D",IF(D25="Documented baseline","C",IF(AND(TRIM(B25)&lt;&gt;"",I25&gt;=$B$6,Q25&lt;&gt;"",N(Q25)&gt;0),"A","B"))))</f>
        <v/>
      </c>
    </row>
    <row r="26">
      <c r="A26" s="16" t="n"/>
      <c r="B26" s="16" t="n"/>
      <c r="C26" s="16" t="n"/>
      <c r="D26" s="16" t="n"/>
      <c r="E26" s="16" t="n"/>
      <c r="F26" s="17" t="n"/>
      <c r="G26" s="17" t="n"/>
      <c r="H26" s="18" t="n"/>
      <c r="I26" s="16" t="n"/>
      <c r="J26" s="18" t="n"/>
      <c r="K26" s="18" t="n"/>
      <c r="L26" s="18" t="n"/>
      <c r="M26" s="17" t="n"/>
      <c r="N26" s="17" t="n"/>
      <c r="O26" s="19">
        <f>IF(A26="","",IF(C26="Revenue uplift",F26-G26,G26-F26))</f>
        <v/>
      </c>
      <c r="P26" s="20">
        <f>IF(A26="","",O26*H26)</f>
        <v/>
      </c>
      <c r="Q26" s="20">
        <f>IF(OR(A26="",D26&lt;&gt;"Test and control",COUNT(K26:N26)&lt;4),"",IF(OR(K26&lt;2,L26&lt;2),"",(O26-$B$7*SQRT(M26^2/K26+N26^2/L26))*H26))</f>
        <v/>
      </c>
      <c r="R26" s="20">
        <f>IF(OR(A26="",D26&lt;&gt;"Test and control",COUNT(K26:N26)&lt;4),"",IF(OR(K26&lt;2,L26&lt;2),"",(O26+$B$7*SQRT(M26^2/K26+N26^2/L26))*H26))</f>
        <v/>
      </c>
      <c r="S26" s="20">
        <f>IF(A26="","",P26-J26)</f>
        <v/>
      </c>
      <c r="T26" s="21">
        <f>IF(A26="","",IF(D26="Estimate only","D",IF(D26="Documented baseline","C",IF(AND(TRIM(B26)&lt;&gt;"",I26&gt;=$B$6,Q26&lt;&gt;"",N(Q26)&gt;0),"A","B"))))</f>
        <v/>
      </c>
    </row>
    <row r="27">
      <c r="A27" s="16" t="n"/>
      <c r="B27" s="16" t="n"/>
      <c r="C27" s="16" t="n"/>
      <c r="D27" s="16" t="n"/>
      <c r="E27" s="16" t="n"/>
      <c r="F27" s="17" t="n"/>
      <c r="G27" s="17" t="n"/>
      <c r="H27" s="18" t="n"/>
      <c r="I27" s="16" t="n"/>
      <c r="J27" s="18" t="n"/>
      <c r="K27" s="18" t="n"/>
      <c r="L27" s="18" t="n"/>
      <c r="M27" s="17" t="n"/>
      <c r="N27" s="17" t="n"/>
      <c r="O27" s="19">
        <f>IF(A27="","",IF(C27="Revenue uplift",F27-G27,G27-F27))</f>
        <v/>
      </c>
      <c r="P27" s="20">
        <f>IF(A27="","",O27*H27)</f>
        <v/>
      </c>
      <c r="Q27" s="20">
        <f>IF(OR(A27="",D27&lt;&gt;"Test and control",COUNT(K27:N27)&lt;4),"",IF(OR(K27&lt;2,L27&lt;2),"",(O27-$B$7*SQRT(M27^2/K27+N27^2/L27))*H27))</f>
        <v/>
      </c>
      <c r="R27" s="20">
        <f>IF(OR(A27="",D27&lt;&gt;"Test and control",COUNT(K27:N27)&lt;4),"",IF(OR(K27&lt;2,L27&lt;2),"",(O27+$B$7*SQRT(M27^2/K27+N27^2/L27))*H27))</f>
        <v/>
      </c>
      <c r="S27" s="20">
        <f>IF(A27="","",P27-J27)</f>
        <v/>
      </c>
      <c r="T27" s="21">
        <f>IF(A27="","",IF(D27="Estimate only","D",IF(D27="Documented baseline","C",IF(AND(TRIM(B27)&lt;&gt;"",I27&gt;=$B$6,Q27&lt;&gt;"",N(Q27)&gt;0),"A","B"))))</f>
        <v/>
      </c>
    </row>
    <row r="28">
      <c r="A28" s="16" t="n"/>
      <c r="B28" s="16" t="n"/>
      <c r="C28" s="16" t="n"/>
      <c r="D28" s="16" t="n"/>
      <c r="E28" s="16" t="n"/>
      <c r="F28" s="17" t="n"/>
      <c r="G28" s="17" t="n"/>
      <c r="H28" s="18" t="n"/>
      <c r="I28" s="16" t="n"/>
      <c r="J28" s="18" t="n"/>
      <c r="K28" s="18" t="n"/>
      <c r="L28" s="18" t="n"/>
      <c r="M28" s="17" t="n"/>
      <c r="N28" s="17" t="n"/>
      <c r="O28" s="19">
        <f>IF(A28="","",IF(C28="Revenue uplift",F28-G28,G28-F28))</f>
        <v/>
      </c>
      <c r="P28" s="20">
        <f>IF(A28="","",O28*H28)</f>
        <v/>
      </c>
      <c r="Q28" s="20">
        <f>IF(OR(A28="",D28&lt;&gt;"Test and control",COUNT(K28:N28)&lt;4),"",IF(OR(K28&lt;2,L28&lt;2),"",(O28-$B$7*SQRT(M28^2/K28+N28^2/L28))*H28))</f>
        <v/>
      </c>
      <c r="R28" s="20">
        <f>IF(OR(A28="",D28&lt;&gt;"Test and control",COUNT(K28:N28)&lt;4),"",IF(OR(K28&lt;2,L28&lt;2),"",(O28+$B$7*SQRT(M28^2/K28+N28^2/L28))*H28))</f>
        <v/>
      </c>
      <c r="S28" s="20">
        <f>IF(A28="","",P28-J28)</f>
        <v/>
      </c>
      <c r="T28" s="21">
        <f>IF(A28="","",IF(D28="Estimate only","D",IF(D28="Documented baseline","C",IF(AND(TRIM(B28)&lt;&gt;"",I28&gt;=$B$6,Q28&lt;&gt;"",N(Q28)&gt;0),"A","B"))))</f>
        <v/>
      </c>
    </row>
    <row r="29">
      <c r="A29" s="16" t="n"/>
      <c r="B29" s="16" t="n"/>
      <c r="C29" s="16" t="n"/>
      <c r="D29" s="16" t="n"/>
      <c r="E29" s="16" t="n"/>
      <c r="F29" s="17" t="n"/>
      <c r="G29" s="17" t="n"/>
      <c r="H29" s="18" t="n"/>
      <c r="I29" s="16" t="n"/>
      <c r="J29" s="18" t="n"/>
      <c r="K29" s="18" t="n"/>
      <c r="L29" s="18" t="n"/>
      <c r="M29" s="17" t="n"/>
      <c r="N29" s="17" t="n"/>
      <c r="O29" s="19">
        <f>IF(A29="","",IF(C29="Revenue uplift",F29-G29,G29-F29))</f>
        <v/>
      </c>
      <c r="P29" s="20">
        <f>IF(A29="","",O29*H29)</f>
        <v/>
      </c>
      <c r="Q29" s="20">
        <f>IF(OR(A29="",D29&lt;&gt;"Test and control",COUNT(K29:N29)&lt;4),"",IF(OR(K29&lt;2,L29&lt;2),"",(O29-$B$7*SQRT(M29^2/K29+N29^2/L29))*H29))</f>
        <v/>
      </c>
      <c r="R29" s="20">
        <f>IF(OR(A29="",D29&lt;&gt;"Test and control",COUNT(K29:N29)&lt;4),"",IF(OR(K29&lt;2,L29&lt;2),"",(O29+$B$7*SQRT(M29^2/K29+N29^2/L29))*H29))</f>
        <v/>
      </c>
      <c r="S29" s="20">
        <f>IF(A29="","",P29-J29)</f>
        <v/>
      </c>
      <c r="T29" s="21">
        <f>IF(A29="","",IF(D29="Estimate only","D",IF(D29="Documented baseline","C",IF(AND(TRIM(B29)&lt;&gt;"",I29&gt;=$B$6,Q29&lt;&gt;"",N(Q29)&gt;0),"A","B"))))</f>
        <v/>
      </c>
    </row>
    <row r="30">
      <c r="A30" s="16" t="n"/>
      <c r="B30" s="16" t="n"/>
      <c r="C30" s="16" t="n"/>
      <c r="D30" s="16" t="n"/>
      <c r="E30" s="16" t="n"/>
      <c r="F30" s="17" t="n"/>
      <c r="G30" s="17" t="n"/>
      <c r="H30" s="18" t="n"/>
      <c r="I30" s="16" t="n"/>
      <c r="J30" s="18" t="n"/>
      <c r="K30" s="18" t="n"/>
      <c r="L30" s="18" t="n"/>
      <c r="M30" s="17" t="n"/>
      <c r="N30" s="17" t="n"/>
      <c r="O30" s="19">
        <f>IF(A30="","",IF(C30="Revenue uplift",F30-G30,G30-F30))</f>
        <v/>
      </c>
      <c r="P30" s="20">
        <f>IF(A30="","",O30*H30)</f>
        <v/>
      </c>
      <c r="Q30" s="20">
        <f>IF(OR(A30="",D30&lt;&gt;"Test and control",COUNT(K30:N30)&lt;4),"",IF(OR(K30&lt;2,L30&lt;2),"",(O30-$B$7*SQRT(M30^2/K30+N30^2/L30))*H30))</f>
        <v/>
      </c>
      <c r="R30" s="20">
        <f>IF(OR(A30="",D30&lt;&gt;"Test and control",COUNT(K30:N30)&lt;4),"",IF(OR(K30&lt;2,L30&lt;2),"",(O30+$B$7*SQRT(M30^2/K30+N30^2/L30))*H30))</f>
        <v/>
      </c>
      <c r="S30" s="20">
        <f>IF(A30="","",P30-J30)</f>
        <v/>
      </c>
      <c r="T30" s="21">
        <f>IF(A30="","",IF(D30="Estimate only","D",IF(D30="Documented baseline","C",IF(AND(TRIM(B30)&lt;&gt;"",I30&gt;=$B$6,Q30&lt;&gt;"",N(Q30)&gt;0),"A","B"))))</f>
        <v/>
      </c>
    </row>
    <row r="31">
      <c r="A31" s="16" t="n"/>
      <c r="B31" s="16" t="n"/>
      <c r="C31" s="16" t="n"/>
      <c r="D31" s="16" t="n"/>
      <c r="E31" s="16" t="n"/>
      <c r="F31" s="17" t="n"/>
      <c r="G31" s="17" t="n"/>
      <c r="H31" s="18" t="n"/>
      <c r="I31" s="16" t="n"/>
      <c r="J31" s="18" t="n"/>
      <c r="K31" s="18" t="n"/>
      <c r="L31" s="18" t="n"/>
      <c r="M31" s="17" t="n"/>
      <c r="N31" s="17" t="n"/>
      <c r="O31" s="19">
        <f>IF(A31="","",IF(C31="Revenue uplift",F31-G31,G31-F31))</f>
        <v/>
      </c>
      <c r="P31" s="20">
        <f>IF(A31="","",O31*H31)</f>
        <v/>
      </c>
      <c r="Q31" s="20">
        <f>IF(OR(A31="",D31&lt;&gt;"Test and control",COUNT(K31:N31)&lt;4),"",IF(OR(K31&lt;2,L31&lt;2),"",(O31-$B$7*SQRT(M31^2/K31+N31^2/L31))*H31))</f>
        <v/>
      </c>
      <c r="R31" s="20">
        <f>IF(OR(A31="",D31&lt;&gt;"Test and control",COUNT(K31:N31)&lt;4),"",IF(OR(K31&lt;2,L31&lt;2),"",(O31+$B$7*SQRT(M31^2/K31+N31^2/L31))*H31))</f>
        <v/>
      </c>
      <c r="S31" s="20">
        <f>IF(A31="","",P31-J31)</f>
        <v/>
      </c>
      <c r="T31" s="21">
        <f>IF(A31="","",IF(D31="Estimate only","D",IF(D31="Documented baseline","C",IF(AND(TRIM(B31)&lt;&gt;"",I31&gt;=$B$6,Q31&lt;&gt;"",N(Q31)&gt;0),"A","B"))))</f>
        <v/>
      </c>
    </row>
    <row r="32">
      <c r="A32" s="16" t="n"/>
      <c r="B32" s="16" t="n"/>
      <c r="C32" s="16" t="n"/>
      <c r="D32" s="16" t="n"/>
      <c r="E32" s="16" t="n"/>
      <c r="F32" s="17" t="n"/>
      <c r="G32" s="17" t="n"/>
      <c r="H32" s="18" t="n"/>
      <c r="I32" s="16" t="n"/>
      <c r="J32" s="18" t="n"/>
      <c r="K32" s="18" t="n"/>
      <c r="L32" s="18" t="n"/>
      <c r="M32" s="17" t="n"/>
      <c r="N32" s="17" t="n"/>
      <c r="O32" s="19">
        <f>IF(A32="","",IF(C32="Revenue uplift",F32-G32,G32-F32))</f>
        <v/>
      </c>
      <c r="P32" s="20">
        <f>IF(A32="","",O32*H32)</f>
        <v/>
      </c>
      <c r="Q32" s="20">
        <f>IF(OR(A32="",D32&lt;&gt;"Test and control",COUNT(K32:N32)&lt;4),"",IF(OR(K32&lt;2,L32&lt;2),"",(O32-$B$7*SQRT(M32^2/K32+N32^2/L32))*H32))</f>
        <v/>
      </c>
      <c r="R32" s="20">
        <f>IF(OR(A32="",D32&lt;&gt;"Test and control",COUNT(K32:N32)&lt;4),"",IF(OR(K32&lt;2,L32&lt;2),"",(O32+$B$7*SQRT(M32^2/K32+N32^2/L32))*H32))</f>
        <v/>
      </c>
      <c r="S32" s="20">
        <f>IF(A32="","",P32-J32)</f>
        <v/>
      </c>
      <c r="T32" s="21">
        <f>IF(A32="","",IF(D32="Estimate only","D",IF(D32="Documented baseline","C",IF(AND(TRIM(B32)&lt;&gt;"",I32&gt;=$B$6,Q32&lt;&gt;"",N(Q32)&gt;0),"A","B"))))</f>
        <v/>
      </c>
    </row>
    <row r="33">
      <c r="A33" s="16" t="n"/>
      <c r="B33" s="16" t="n"/>
      <c r="C33" s="16" t="n"/>
      <c r="D33" s="16" t="n"/>
      <c r="E33" s="16" t="n"/>
      <c r="F33" s="17" t="n"/>
      <c r="G33" s="17" t="n"/>
      <c r="H33" s="18" t="n"/>
      <c r="I33" s="16" t="n"/>
      <c r="J33" s="18" t="n"/>
      <c r="K33" s="18" t="n"/>
      <c r="L33" s="18" t="n"/>
      <c r="M33" s="17" t="n"/>
      <c r="N33" s="17" t="n"/>
      <c r="O33" s="19">
        <f>IF(A33="","",IF(C33="Revenue uplift",F33-G33,G33-F33))</f>
        <v/>
      </c>
      <c r="P33" s="20">
        <f>IF(A33="","",O33*H33)</f>
        <v/>
      </c>
      <c r="Q33" s="20">
        <f>IF(OR(A33="",D33&lt;&gt;"Test and control",COUNT(K33:N33)&lt;4),"",IF(OR(K33&lt;2,L33&lt;2),"",(O33-$B$7*SQRT(M33^2/K33+N33^2/L33))*H33))</f>
        <v/>
      </c>
      <c r="R33" s="20">
        <f>IF(OR(A33="",D33&lt;&gt;"Test and control",COUNT(K33:N33)&lt;4),"",IF(OR(K33&lt;2,L33&lt;2),"",(O33+$B$7*SQRT(M33^2/K33+N33^2/L33))*H33))</f>
        <v/>
      </c>
      <c r="S33" s="20">
        <f>IF(A33="","",P33-J33)</f>
        <v/>
      </c>
      <c r="T33" s="21">
        <f>IF(A33="","",IF(D33="Estimate only","D",IF(D33="Documented baseline","C",IF(AND(TRIM(B33)&lt;&gt;"",I33&gt;=$B$6,Q33&lt;&gt;"",N(Q33)&gt;0),"A","B"))))</f>
        <v/>
      </c>
    </row>
    <row r="34">
      <c r="A34" s="16" t="n"/>
      <c r="B34" s="16" t="n"/>
      <c r="C34" s="16" t="n"/>
      <c r="D34" s="16" t="n"/>
      <c r="E34" s="16" t="n"/>
      <c r="F34" s="17" t="n"/>
      <c r="G34" s="17" t="n"/>
      <c r="H34" s="18" t="n"/>
      <c r="I34" s="16" t="n"/>
      <c r="J34" s="18" t="n"/>
      <c r="K34" s="18" t="n"/>
      <c r="L34" s="18" t="n"/>
      <c r="M34" s="17" t="n"/>
      <c r="N34" s="17" t="n"/>
      <c r="O34" s="19">
        <f>IF(A34="","",IF(C34="Revenue uplift",F34-G34,G34-F34))</f>
        <v/>
      </c>
      <c r="P34" s="20">
        <f>IF(A34="","",O34*H34)</f>
        <v/>
      </c>
      <c r="Q34" s="20">
        <f>IF(OR(A34="",D34&lt;&gt;"Test and control",COUNT(K34:N34)&lt;4),"",IF(OR(K34&lt;2,L34&lt;2),"",(O34-$B$7*SQRT(M34^2/K34+N34^2/L34))*H34))</f>
        <v/>
      </c>
      <c r="R34" s="20">
        <f>IF(OR(A34="",D34&lt;&gt;"Test and control",COUNT(K34:N34)&lt;4),"",IF(OR(K34&lt;2,L34&lt;2),"",(O34+$B$7*SQRT(M34^2/K34+N34^2/L34))*H34))</f>
        <v/>
      </c>
      <c r="S34" s="20">
        <f>IF(A34="","",P34-J34)</f>
        <v/>
      </c>
      <c r="T34" s="21">
        <f>IF(A34="","",IF(D34="Estimate only","D",IF(D34="Documented baseline","C",IF(AND(TRIM(B34)&lt;&gt;"",I34&gt;=$B$6,Q34&lt;&gt;"",N(Q34)&gt;0),"A","B"))))</f>
        <v/>
      </c>
    </row>
    <row r="35">
      <c r="A35" s="16" t="n"/>
      <c r="B35" s="16" t="n"/>
      <c r="C35" s="16" t="n"/>
      <c r="D35" s="16" t="n"/>
      <c r="E35" s="16" t="n"/>
      <c r="F35" s="17" t="n"/>
      <c r="G35" s="17" t="n"/>
      <c r="H35" s="18" t="n"/>
      <c r="I35" s="16" t="n"/>
      <c r="J35" s="18" t="n"/>
      <c r="K35" s="18" t="n"/>
      <c r="L35" s="18" t="n"/>
      <c r="M35" s="17" t="n"/>
      <c r="N35" s="17" t="n"/>
      <c r="O35" s="19">
        <f>IF(A35="","",IF(C35="Revenue uplift",F35-G35,G35-F35))</f>
        <v/>
      </c>
      <c r="P35" s="20">
        <f>IF(A35="","",O35*H35)</f>
        <v/>
      </c>
      <c r="Q35" s="20">
        <f>IF(OR(A35="",D35&lt;&gt;"Test and control",COUNT(K35:N35)&lt;4),"",IF(OR(K35&lt;2,L35&lt;2),"",(O35-$B$7*SQRT(M35^2/K35+N35^2/L35))*H35))</f>
        <v/>
      </c>
      <c r="R35" s="20">
        <f>IF(OR(A35="",D35&lt;&gt;"Test and control",COUNT(K35:N35)&lt;4),"",IF(OR(K35&lt;2,L35&lt;2),"",(O35+$B$7*SQRT(M35^2/K35+N35^2/L35))*H35))</f>
        <v/>
      </c>
      <c r="S35" s="20">
        <f>IF(A35="","",P35-J35)</f>
        <v/>
      </c>
      <c r="T35" s="21">
        <f>IF(A35="","",IF(D35="Estimate only","D",IF(D35="Documented baseline","C",IF(AND(TRIM(B35)&lt;&gt;"",I35&gt;=$B$6,Q35&lt;&gt;"",N(Q35)&gt;0),"A","B"))))</f>
        <v/>
      </c>
    </row>
    <row r="36">
      <c r="A36" s="16" t="n"/>
      <c r="B36" s="16" t="n"/>
      <c r="C36" s="16" t="n"/>
      <c r="D36" s="16" t="n"/>
      <c r="E36" s="16" t="n"/>
      <c r="F36" s="17" t="n"/>
      <c r="G36" s="17" t="n"/>
      <c r="H36" s="18" t="n"/>
      <c r="I36" s="16" t="n"/>
      <c r="J36" s="18" t="n"/>
      <c r="K36" s="18" t="n"/>
      <c r="L36" s="18" t="n"/>
      <c r="M36" s="17" t="n"/>
      <c r="N36" s="17" t="n"/>
      <c r="O36" s="19">
        <f>IF(A36="","",IF(C36="Revenue uplift",F36-G36,G36-F36))</f>
        <v/>
      </c>
      <c r="P36" s="20">
        <f>IF(A36="","",O36*H36)</f>
        <v/>
      </c>
      <c r="Q36" s="20">
        <f>IF(OR(A36="",D36&lt;&gt;"Test and control",COUNT(K36:N36)&lt;4),"",IF(OR(K36&lt;2,L36&lt;2),"",(O36-$B$7*SQRT(M36^2/K36+N36^2/L36))*H36))</f>
        <v/>
      </c>
      <c r="R36" s="20">
        <f>IF(OR(A36="",D36&lt;&gt;"Test and control",COUNT(K36:N36)&lt;4),"",IF(OR(K36&lt;2,L36&lt;2),"",(O36+$B$7*SQRT(M36^2/K36+N36^2/L36))*H36))</f>
        <v/>
      </c>
      <c r="S36" s="20">
        <f>IF(A36="","",P36-J36)</f>
        <v/>
      </c>
      <c r="T36" s="21">
        <f>IF(A36="","",IF(D36="Estimate only","D",IF(D36="Documented baseline","C",IF(AND(TRIM(B36)&lt;&gt;"",I36&gt;=$B$6,Q36&lt;&gt;"",N(Q36)&gt;0),"A","B"))))</f>
        <v/>
      </c>
    </row>
    <row r="37">
      <c r="A37" s="16" t="n"/>
      <c r="B37" s="16" t="n"/>
      <c r="C37" s="16" t="n"/>
      <c r="D37" s="16" t="n"/>
      <c r="E37" s="16" t="n"/>
      <c r="F37" s="17" t="n"/>
      <c r="G37" s="17" t="n"/>
      <c r="H37" s="18" t="n"/>
      <c r="I37" s="16" t="n"/>
      <c r="J37" s="18" t="n"/>
      <c r="K37" s="18" t="n"/>
      <c r="L37" s="18" t="n"/>
      <c r="M37" s="17" t="n"/>
      <c r="N37" s="17" t="n"/>
      <c r="O37" s="19">
        <f>IF(A37="","",IF(C37="Revenue uplift",F37-G37,G37-F37))</f>
        <v/>
      </c>
      <c r="P37" s="20">
        <f>IF(A37="","",O37*H37)</f>
        <v/>
      </c>
      <c r="Q37" s="20">
        <f>IF(OR(A37="",D37&lt;&gt;"Test and control",COUNT(K37:N37)&lt;4),"",IF(OR(K37&lt;2,L37&lt;2),"",(O37-$B$7*SQRT(M37^2/K37+N37^2/L37))*H37))</f>
        <v/>
      </c>
      <c r="R37" s="20">
        <f>IF(OR(A37="",D37&lt;&gt;"Test and control",COUNT(K37:N37)&lt;4),"",IF(OR(K37&lt;2,L37&lt;2),"",(O37+$B$7*SQRT(M37^2/K37+N37^2/L37))*H37))</f>
        <v/>
      </c>
      <c r="S37" s="20">
        <f>IF(A37="","",P37-J37)</f>
        <v/>
      </c>
      <c r="T37" s="21">
        <f>IF(A37="","",IF(D37="Estimate only","D",IF(D37="Documented baseline","C",IF(AND(TRIM(B37)&lt;&gt;"",I37&gt;=$B$6,Q37&lt;&gt;"",N(Q37)&gt;0),"A","B"))))</f>
        <v/>
      </c>
    </row>
    <row r="38">
      <c r="A38" s="16" t="n"/>
      <c r="B38" s="16" t="n"/>
      <c r="C38" s="16" t="n"/>
      <c r="D38" s="16" t="n"/>
      <c r="E38" s="16" t="n"/>
      <c r="F38" s="17" t="n"/>
      <c r="G38" s="17" t="n"/>
      <c r="H38" s="18" t="n"/>
      <c r="I38" s="16" t="n"/>
      <c r="J38" s="18" t="n"/>
      <c r="K38" s="18" t="n"/>
      <c r="L38" s="18" t="n"/>
      <c r="M38" s="17" t="n"/>
      <c r="N38" s="17" t="n"/>
      <c r="O38" s="19">
        <f>IF(A38="","",IF(C38="Revenue uplift",F38-G38,G38-F38))</f>
        <v/>
      </c>
      <c r="P38" s="20">
        <f>IF(A38="","",O38*H38)</f>
        <v/>
      </c>
      <c r="Q38" s="20">
        <f>IF(OR(A38="",D38&lt;&gt;"Test and control",COUNT(K38:N38)&lt;4),"",IF(OR(K38&lt;2,L38&lt;2),"",(O38-$B$7*SQRT(M38^2/K38+N38^2/L38))*H38))</f>
        <v/>
      </c>
      <c r="R38" s="20">
        <f>IF(OR(A38="",D38&lt;&gt;"Test and control",COUNT(K38:N38)&lt;4),"",IF(OR(K38&lt;2,L38&lt;2),"",(O38+$B$7*SQRT(M38^2/K38+N38^2/L38))*H38))</f>
        <v/>
      </c>
      <c r="S38" s="20">
        <f>IF(A38="","",P38-J38)</f>
        <v/>
      </c>
      <c r="T38" s="21">
        <f>IF(A38="","",IF(D38="Estimate only","D",IF(D38="Documented baseline","C",IF(AND(TRIM(B38)&lt;&gt;"",I38&gt;=$B$6,Q38&lt;&gt;"",N(Q38)&gt;0),"A","B"))))</f>
        <v/>
      </c>
    </row>
    <row r="39">
      <c r="A39" s="16" t="n"/>
      <c r="B39" s="16" t="n"/>
      <c r="C39" s="16" t="n"/>
      <c r="D39" s="16" t="n"/>
      <c r="E39" s="16" t="n"/>
      <c r="F39" s="17" t="n"/>
      <c r="G39" s="17" t="n"/>
      <c r="H39" s="18" t="n"/>
      <c r="I39" s="16" t="n"/>
      <c r="J39" s="18" t="n"/>
      <c r="K39" s="18" t="n"/>
      <c r="L39" s="18" t="n"/>
      <c r="M39" s="17" t="n"/>
      <c r="N39" s="17" t="n"/>
      <c r="O39" s="19">
        <f>IF(A39="","",IF(C39="Revenue uplift",F39-G39,G39-F39))</f>
        <v/>
      </c>
      <c r="P39" s="20">
        <f>IF(A39="","",O39*H39)</f>
        <v/>
      </c>
      <c r="Q39" s="20">
        <f>IF(OR(A39="",D39&lt;&gt;"Test and control",COUNT(K39:N39)&lt;4),"",IF(OR(K39&lt;2,L39&lt;2),"",(O39-$B$7*SQRT(M39^2/K39+N39^2/L39))*H39))</f>
        <v/>
      </c>
      <c r="R39" s="20">
        <f>IF(OR(A39="",D39&lt;&gt;"Test and control",COUNT(K39:N39)&lt;4),"",IF(OR(K39&lt;2,L39&lt;2),"",(O39+$B$7*SQRT(M39^2/K39+N39^2/L39))*H39))</f>
        <v/>
      </c>
      <c r="S39" s="20">
        <f>IF(A39="","",P39-J39)</f>
        <v/>
      </c>
      <c r="T39" s="21">
        <f>IF(A39="","",IF(D39="Estimate only","D",IF(D39="Documented baseline","C",IF(AND(TRIM(B39)&lt;&gt;"",I39&gt;=$B$6,Q39&lt;&gt;"",N(Q39)&gt;0),"A","B"))))</f>
        <v/>
      </c>
    </row>
  </sheetData>
  <dataValidations count="2">
    <dataValidation sqref="C15:C39" showDropDown="0" showInputMessage="0" showErrorMessage="0" allowBlank="1" type="list">
      <formula1>"Revenue uplift,Cost and productivity,Losses averted"</formula1>
    </dataValidation>
    <dataValidation sqref="D15:D39" showDropDown="0" showInputMessage="0" showErrorMessage="0" allowBlank="1" type="list">
      <formula1>"Test and control,Documented baseline,Estimate only"</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2026-09-23T08:02:31Z</dcterms:created>
  <dcterms:modified xmlns:dcterms="http://purl.org/dc/terms/" xmlns:xsi="http://www.w3.org/2001/XMLSchema-instance" xsi:type="dcterms:W3CDTF">2026-09-23T08:02:31Z</dcterms:modified>
</cp:coreProperties>
</file>